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Аркуш1" sheetId="1" r:id="rId1"/>
  </sheets>
  <definedNames>
    <definedName name="_xlnm.Print_Titles" localSheetId="0">'Аркуш1'!$5:$6</definedName>
    <definedName name="_xlnm.Print_Area" localSheetId="0">'Аркуш1'!$A$1:$H$287</definedName>
  </definedNames>
  <calcPr fullCalcOnLoad="1"/>
</workbook>
</file>

<file path=xl/sharedStrings.xml><?xml version="1.0" encoding="utf-8"?>
<sst xmlns="http://schemas.openxmlformats.org/spreadsheetml/2006/main" count="294" uniqueCount="81">
  <si>
    <t>КПКВКМБ/КЕКВ</t>
  </si>
  <si>
    <t>Загальний фонд</t>
  </si>
  <si>
    <t>Спеціальний фонд</t>
  </si>
  <si>
    <t>Разом</t>
  </si>
  <si>
    <t>Видатки всього за головним розпорядником:</t>
  </si>
  <si>
    <t>в т.ч.:</t>
  </si>
  <si>
    <t>в т.ч. за бюджетними програмами</t>
  </si>
  <si>
    <t>тис. грн</t>
  </si>
  <si>
    <t>Найменування згідно з програмною (економічною) класифікацією видатків та кредитування бюджету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</si>
  <si>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</si>
  <si>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</si>
  <si>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</si>
  <si>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</si>
  <si>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</si>
  <si>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</si>
  <si>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</si>
  <si>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</si>
  <si>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</si>
  <si>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</si>
  <si>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</si>
  <si>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енергосервісу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</si>
  <si>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</si>
  <si>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</si>
  <si>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</si>
  <si>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</si>
  <si>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</si>
  <si>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Капітальний ремонт житлового фонду (приміщень)</t>
  </si>
  <si>
    <t>Капітальний ремонт інших об’єктів</t>
  </si>
  <si>
    <t> Реконструкція та реставрація інших об’єктів</t>
  </si>
  <si>
    <t>Капітальні трансферти підприємствам (установам, організаціям)</t>
  </si>
  <si>
    <t>Капітальні трансферти населенню</t>
  </si>
  <si>
    <t>Керівництво і управління Дарницькою районною в місті Києві державною адміністрацією</t>
  </si>
  <si>
    <t>Надання дошкільної освіти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</si>
  <si>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</si>
  <si>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вечірніми (змінними) школами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</si>
  <si>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</si>
  <si>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 xml:space="preserve">Надання позашкільної освіти позашкільними закладами освіти, заходи із позашкільної роботи з дітьми 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</si>
  <si>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</si>
  <si>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 xml:space="preserve">Методичне забезпечення діяльності навчальних закладів  </t>
  </si>
  <si>
    <t>Забезпечення діяльностіінших закладів у сфері освіти</t>
  </si>
  <si>
    <t>Інші програми та заходи у сфері освіти</t>
  </si>
  <si>
    <t>Забезпечення соціальними послугами за місцем проживання громадян, які не здатні до самообслуговування у зв»язку з похилим віком, хворобою, інвалідністю</t>
  </si>
  <si>
    <t>Утримання та забезпечення діяльності центрів соціальних служб для сім’ї, дітей та молоді</t>
  </si>
  <si>
    <t>Заходи державної політики з питань сім’ї</t>
  </si>
  <si>
    <t>Утримання клубів для підлітків за місцем проживання</t>
  </si>
  <si>
    <t>Інші заходи та заклади молодіжної політики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</si>
  <si>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</si>
  <si>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Організація та проведення громадських робіт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</si>
  <si>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пораненн, контузії, каліцтва або захворювання, одержаних під час безпосередньої участі в антитеррористичній операції, забезпечення її проведення, визначених пунктами 11-14 частини другої статті 7 Закону України «Про статус ветеранів війни, гарантії їх соціального захисту»</t>
  </si>
  <si>
    <t>Грошова компенсація за належні для отримання жилі приміщення для сімей загиблих учасників бойових дій на територіїінших держав, визначених у 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якістали інвалідами внаслідок поранення, контузії, каліцтва або захворювання, пов’аних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</t>
  </si>
  <si>
    <t>Забезпечення діяльності інших закладів у сфері соціального захисту і соціального забезечення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</si>
  <si>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</si>
  <si>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</si>
  <si>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палаців і будинків культури, клубів, центрів дозвілля та інших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</si>
  <si>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</si>
  <si>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</si>
  <si>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Утримання та навчально-тренувальна робота комунальних дитячо-юнацьких спортивних шкіл</t>
  </si>
  <si>
    <t>Експлуатація та технічне обслуговування житлового фонду</t>
  </si>
  <si>
    <t>Забезпечення надійної та безперебійної експлуатації ліфтів</t>
  </si>
  <si>
    <t>Організація благоустрою населених пунктів</t>
  </si>
  <si>
    <t>Будівництво об’єктів житлово-комунального господарства</t>
  </si>
  <si>
    <t>Будівництво освітніх установ та закладів</t>
  </si>
  <si>
    <t xml:space="preserve">Виконання інвестиційних проектів  в рамках здійснення заходів щодо соціально-економічного розвитку окремих територій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</si>
  <si>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фондів,утворених Верховною Радою Автономної Республіки Крим, органами місцевого самоврядування і місцевими органами виконавчої влади</t>
  </si>
  <si>
    <t>Начальник фінансового управління                                                       Лариса КОМИШНИК</t>
  </si>
  <si>
    <t>за 2019 рік</t>
  </si>
  <si>
    <t>план на 2019 рік з урахуванням внесених змін</t>
  </si>
  <si>
    <t xml:space="preserve">касове виконання за 2019 рік </t>
  </si>
  <si>
    <t>Оплата інших енергоносіїв та інших комунальних послуг</t>
  </si>
  <si>
    <t>Забезпечення діяльності інклюзивно-ресурсних центрів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</si>
  <si>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</si>
  <si>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Будівництво мультифункціональних майданчиків для занять ігровими видами спорту</t>
  </si>
  <si>
    <t>Забезпечення діяльності місцевих центрів фізичного здоров'я населення "Спорт для всіх" та проведення фізкультурно масових заходів серед населення регіону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</si>
  <si>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 - сиріт, дітей, позбавлених батьківського піклування, осіб з їх числа </t>
  </si>
  <si>
    <t>Будівництво медичних установ та закладів</t>
  </si>
  <si>
    <t>Будівництво установ та закладів соціальної сфери</t>
  </si>
  <si>
    <t>Утримання та розвиток автомобільних доріг та дорожньої інфраструктури за рахунок коштів місцевого бюджету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</si>
  <si>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</si>
  <si>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</si>
  <si>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Дарницькій районній в місті Києві державній адміністрації</t>
  </si>
  <si>
    <t xml:space="preserve">Інформація про виконання бюджетних програм бюджету міста Києва з деталізацією за кодами економічної класифікації видатків  по головному розпоряднику -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</si>
</sst>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%"/>
    <numFmt numFmtId="190" formatCode="#,##0.000"/>
    <numFmt numFmtId="191" formatCode="0.000"/>
    <numFmt numFmtId="192" formatCode="0.0000000"/>
    <numFmt numFmtId="193" formatCode="0.000000"/>
    <numFmt numFmtId="194" formatCode="0.00000"/>
    <numFmt numFmtId="195" formatCode="0.0000"/>
    <numFmt numFmtId="196" formatCode="0.0"/>
    <numFmt numFmtId="197" formatCode="&quot;Так&quot;;&quot;Так&quot;;&quot;Ні&quot;"/>
    <numFmt numFmtId="198" formatCode="&quot;True&quot;;&quot;True&quot;;&quot;False&quot;"/>
    <numFmt numFmtId="199" formatCode="&quot;Увімк&quot;;&quot;Увімк&quot;;&quot;Вимк&quot;"/>
    <numFmt numFmtId="200" formatCode="[$¥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27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88" fontId="1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7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12.125" style="0" customWidth="1"/>
    <col min="2" max="2" width="47.625" style="0" customWidth="1"/>
    <col min="3" max="3" width="13.00390625" style="0" customWidth="1"/>
    <col min="4" max="4" width="13.00390625" style="5" customWidth="1"/>
    <col min="5" max="5" width="13.25390625" style="5" customWidth="1"/>
    <col min="6" max="6" width="12.625" style="5" customWidth="1"/>
    <col min="7" max="7" width="13.25390625" style="0" customWidth="1"/>
    <col min="8" max="8" width="13.125" style="0" customWidth="1"/>
  </cols>
  <sheetData>
    <row r="1" spans="1:8" ht="37.5" customHeight="1">
      <c r="A1" s="22" t="s">
        <v>80</v>
      </c>
      <c r="B1" s="22"/>
      <c r="C1" s="22"/>
      <c r="D1" s="22"/>
      <c r="E1" s="22"/>
      <c r="F1" s="22"/>
      <c r="G1" s="22"/>
      <c r="H1" s="22"/>
    </row>
    <row r="2" spans="1:8" ht="18.75">
      <c r="A2" s="22" t="s">
        <v>79</v>
      </c>
      <c r="B2" s="22"/>
      <c r="C2" s="22"/>
      <c r="D2" s="22"/>
      <c r="E2" s="22"/>
      <c r="F2" s="22"/>
      <c r="G2" s="22"/>
      <c r="H2" s="22"/>
    </row>
    <row r="3" spans="1:8" ht="18.75">
      <c r="A3" s="22" t="s">
        <v>65</v>
      </c>
      <c r="B3" s="22"/>
      <c r="C3" s="22"/>
      <c r="D3" s="22"/>
      <c r="E3" s="22"/>
      <c r="F3" s="22"/>
      <c r="G3" s="22"/>
      <c r="H3" s="22"/>
    </row>
    <row r="4" ht="15.75">
      <c r="H4" s="2" t="s">
        <v>7</v>
      </c>
    </row>
    <row r="5" spans="1:8" ht="47.25" customHeight="1">
      <c r="A5" s="23" t="s">
        <v>0</v>
      </c>
      <c r="B5" s="23" t="s">
        <v>8</v>
      </c>
      <c r="C5" s="16" t="s">
        <v>1</v>
      </c>
      <c r="D5" s="17"/>
      <c r="E5" s="16" t="s">
        <v>2</v>
      </c>
      <c r="F5" s="17"/>
      <c r="G5" s="18" t="s">
        <v>3</v>
      </c>
      <c r="H5" s="19"/>
    </row>
    <row r="6" spans="1:8" ht="78.75">
      <c r="A6" s="24"/>
      <c r="B6" s="24"/>
      <c r="C6" s="6" t="s">
        <v>66</v>
      </c>
      <c r="D6" s="6" t="s">
        <v>67</v>
      </c>
      <c r="E6" s="6" t="s">
        <v>66</v>
      </c>
      <c r="F6" s="6" t="s">
        <v>67</v>
      </c>
      <c r="G6" s="1" t="s">
        <v>66</v>
      </c>
      <c r="H6" s="6" t="s">
        <v>67</v>
      </c>
    </row>
    <row r="7" spans="1:8" ht="15.75">
      <c r="A7" s="20" t="s">
        <v>4</v>
      </c>
      <c r="B7" s="20"/>
      <c r="C7" s="4">
        <f aca="true" t="shared" si="0" ref="C7:H7">SUM(C9:C31)</f>
        <v>2065155.5999999999</v>
      </c>
      <c r="D7" s="7">
        <f t="shared" si="0"/>
        <v>1973931.1</v>
      </c>
      <c r="E7" s="7">
        <f t="shared" si="0"/>
        <v>456103.60000000003</v>
      </c>
      <c r="F7" s="7">
        <f t="shared" si="0"/>
        <v>403644.6</v>
      </c>
      <c r="G7" s="4">
        <f t="shared" si="0"/>
        <v>2517090.7999999993</v>
      </c>
      <c r="H7" s="4">
        <f t="shared" si="0"/>
        <v>2374748.8</v>
      </c>
    </row>
    <row r="8" spans="1:8" ht="15.75">
      <c r="A8" s="1" t="s">
        <v>5</v>
      </c>
      <c r="B8" s="1"/>
      <c r="C8" s="3"/>
      <c r="D8" s="8"/>
      <c r="E8" s="8"/>
      <c r="F8" s="8"/>
      <c r="G8" s="3"/>
      <c r="H8" s="3"/>
    </row>
    <row r="9" spans="1:8" s="5" customFormat="1" ht="15.75">
      <c r="A9" s="6">
        <v>2111</v>
      </c>
      <c r="B9" s="10" t="s">
        <v>9</v>
      </c>
      <c r="C9" s="8">
        <f>C34+C48+C63+C79+C82+C95+C106+C113+C122+C133+C139+C152+C166+C192+C204+C212+C223+C232+C245</f>
        <v>1276273.4</v>
      </c>
      <c r="D9" s="8">
        <f>D34+D48+D63+D79+D82+D95+D106+D113+D122+D133+D139+D152+D166+D192+D204+D212+D223+D232+D245</f>
        <v>1271562</v>
      </c>
      <c r="E9" s="8"/>
      <c r="F9" s="8"/>
      <c r="G9" s="8">
        <f>G34+G48+G63+G79+G82+G95+G106+G113+G122+G133+G139+G152+G166+G192+G204+G212+G223+G232+G245</f>
        <v>1274050.0999999999</v>
      </c>
      <c r="H9" s="8">
        <f>H34+H48+H63+H79+H82+H95+H106+H113+H122+H133+H139+H152+H166+H192+H204+H212+H223+H232+H245</f>
        <v>1270412</v>
      </c>
    </row>
    <row r="10" spans="1:8" s="5" customFormat="1" ht="15.75">
      <c r="A10" s="6">
        <v>2120</v>
      </c>
      <c r="B10" s="10" t="s">
        <v>10</v>
      </c>
      <c r="C10" s="8">
        <f>C35+C49+C64+C80+C83+C96+C107+C114+C123+C134+C140+C153+C167+C205+C213+C224+C233+C246+C193</f>
        <v>281075.39999999997</v>
      </c>
      <c r="D10" s="8">
        <f>D35+D49+D64+D80+D83+D96+D107+D114+D123+D134+D140+D153+D167+D205+D213+D224+D233+D246+D193</f>
        <v>278061.9</v>
      </c>
      <c r="E10" s="8"/>
      <c r="F10" s="8"/>
      <c r="G10" s="8">
        <f>G35+G49+G64+G80+G83+G96+G107+G114+G123+G134+G140+G153+G167+G205+G213+G224+G233+G246+G193</f>
        <v>280586.3</v>
      </c>
      <c r="H10" s="8">
        <f>H35+H49+H64+H80+H83+H96+H107+H114+H123+H134+H140+H153+H167+H205+H213+H224+H233+H246+H193</f>
        <v>277814.2</v>
      </c>
    </row>
    <row r="11" spans="1:8" s="5" customFormat="1" ht="15.75">
      <c r="A11" s="6">
        <v>2210</v>
      </c>
      <c r="B11" s="10" t="s">
        <v>11</v>
      </c>
      <c r="C11" s="8">
        <f>C36+C50+C65+C84+C97+C115+C124+C135+C141+C154+C163+C168+C176+C194+C206+C214+C225+C234+C242+C247+C255</f>
        <v>64225.1</v>
      </c>
      <c r="D11" s="8">
        <f>D36+D50+D65+D84+D97+D115+D124+D135+D141+D154+D163+D168+D176+D194+D206+D214+D225+D234+D242+D247+D255</f>
        <v>63993.8</v>
      </c>
      <c r="E11" s="8"/>
      <c r="F11" s="8"/>
      <c r="G11" s="8">
        <f>G36+G50+G65+G84+G97+G115+G124+G135+G141+G154+G163+G168+G176+G194+G206+G214+G225+G234+G242+G247+G255</f>
        <v>64057.1</v>
      </c>
      <c r="H11" s="8">
        <f>H36+H50+H65+H84+H97+H115+H124+H135+H141+H154+H163+H168+H176+H194+H206+H214+H225+H234+H242+H247+H255</f>
        <v>63832.5</v>
      </c>
    </row>
    <row r="12" spans="1:8" s="5" customFormat="1" ht="15.75">
      <c r="A12" s="6">
        <v>2220</v>
      </c>
      <c r="B12" s="6" t="s">
        <v>12</v>
      </c>
      <c r="C12" s="8">
        <f>C51+C66+C85+C98+C116+C248</f>
        <v>2225.6</v>
      </c>
      <c r="D12" s="8">
        <f>D51+D66+D85+D98+D116+D248</f>
        <v>2160.1</v>
      </c>
      <c r="E12" s="8"/>
      <c r="F12" s="8"/>
      <c r="G12" s="8">
        <f>G51+G66+G85+G98+G116+G248</f>
        <v>2225.6</v>
      </c>
      <c r="H12" s="8">
        <f>H51+H66+H85+H98+H116+H248</f>
        <v>2160.1</v>
      </c>
    </row>
    <row r="13" spans="1:8" s="5" customFormat="1" ht="15.75">
      <c r="A13" s="6">
        <v>2230</v>
      </c>
      <c r="B13" s="10" t="s">
        <v>13</v>
      </c>
      <c r="C13" s="8">
        <f>C52+C67+C86+C195</f>
        <v>75553.7</v>
      </c>
      <c r="D13" s="8">
        <f>D52+D67+D86+D195</f>
        <v>74982.90000000001</v>
      </c>
      <c r="E13" s="8"/>
      <c r="F13" s="8"/>
      <c r="G13" s="8">
        <f>G52+G67+G86+G195</f>
        <v>75553.7</v>
      </c>
      <c r="H13" s="8">
        <f>H52+H67+H86+H195</f>
        <v>74982.90000000001</v>
      </c>
    </row>
    <row r="14" spans="1:8" s="5" customFormat="1" ht="15.75">
      <c r="A14" s="6">
        <v>2240</v>
      </c>
      <c r="B14" s="10" t="s">
        <v>14</v>
      </c>
      <c r="C14" s="8">
        <f>C37+C53+C68+C87+C99+C108+C117+C125+C136+C142+C155+C164+C169+C177+C207+C215+C226+C235+C243+C249+C196+C256</f>
        <v>112970.7</v>
      </c>
      <c r="D14" s="8">
        <f>D37+D53+D68+D87+D99+D108+D117+D125+D136+D142+D155+D164+D169+D177+D207+D215+D226+D235+D243+D249+D196+D256</f>
        <v>100112.00000000001</v>
      </c>
      <c r="E14" s="8"/>
      <c r="F14" s="8"/>
      <c r="G14" s="8">
        <f>G37+G53+G68+G87+G99+G108+G117+G125+G136+G142+G155+G164+G169+G177+G207+G215+G226+G235+G243+G249+G196+G256</f>
        <v>112900.7</v>
      </c>
      <c r="H14" s="8">
        <f>H37+H53+H68+H87+H99+H108+H117+H125+H136+H142+H155+H164+H169+H177+H207+H215+H226+H235+H243+H249+H196+H256</f>
        <v>100056.80000000002</v>
      </c>
    </row>
    <row r="15" spans="1:8" s="5" customFormat="1" ht="15.75">
      <c r="A15" s="6">
        <v>2250</v>
      </c>
      <c r="B15" s="10" t="s">
        <v>15</v>
      </c>
      <c r="C15" s="8">
        <f>C38+C143+C156+C250</f>
        <v>388.1</v>
      </c>
      <c r="D15" s="8">
        <f>D38+D143+D156+D250</f>
        <v>302.2</v>
      </c>
      <c r="E15" s="8"/>
      <c r="F15" s="8"/>
      <c r="G15" s="8">
        <f>G38+G143+G156+G250</f>
        <v>388.1</v>
      </c>
      <c r="H15" s="8">
        <f>H38+H143+H156+H250</f>
        <v>302.2</v>
      </c>
    </row>
    <row r="16" spans="1:8" s="5" customFormat="1" ht="15.75">
      <c r="A16" s="6">
        <v>2271</v>
      </c>
      <c r="B16" s="10" t="s">
        <v>16</v>
      </c>
      <c r="C16" s="8">
        <f aca="true" t="shared" si="1" ref="C16:D18">C39+C54+C69+C88+C100+C109+C118+C126+C144+C157+C170+C197+C216+C227+C236</f>
        <v>146070.3</v>
      </c>
      <c r="D16" s="8">
        <f t="shared" si="1"/>
        <v>92156.50000000001</v>
      </c>
      <c r="E16" s="8"/>
      <c r="F16" s="8"/>
      <c r="G16" s="8">
        <f aca="true" t="shared" si="2" ref="G16:H18">G39+G54+G69+G88+G100+G109+G118+G126+G144+G157+G170+G197+G216+G227+G236</f>
        <v>146070.3</v>
      </c>
      <c r="H16" s="8">
        <f t="shared" si="2"/>
        <v>92156.50000000001</v>
      </c>
    </row>
    <row r="17" spans="1:8" s="5" customFormat="1" ht="15.75">
      <c r="A17" s="6">
        <v>2272</v>
      </c>
      <c r="B17" s="10" t="s">
        <v>17</v>
      </c>
      <c r="C17" s="8">
        <f t="shared" si="1"/>
        <v>11400.099999999999</v>
      </c>
      <c r="D17" s="8">
        <f t="shared" si="1"/>
        <v>10316.300000000001</v>
      </c>
      <c r="E17" s="8"/>
      <c r="F17" s="8"/>
      <c r="G17" s="8">
        <f t="shared" si="2"/>
        <v>11400.099999999999</v>
      </c>
      <c r="H17" s="8">
        <f t="shared" si="2"/>
        <v>10316.300000000001</v>
      </c>
    </row>
    <row r="18" spans="1:8" s="5" customFormat="1" ht="15.75">
      <c r="A18" s="6">
        <v>2273</v>
      </c>
      <c r="B18" s="10" t="s">
        <v>18</v>
      </c>
      <c r="C18" s="8">
        <f t="shared" si="1"/>
        <v>41197.4</v>
      </c>
      <c r="D18" s="8">
        <f t="shared" si="1"/>
        <v>27979.5</v>
      </c>
      <c r="E18" s="8"/>
      <c r="F18" s="8"/>
      <c r="G18" s="8">
        <f t="shared" si="2"/>
        <v>41197.4</v>
      </c>
      <c r="H18" s="8">
        <f t="shared" si="2"/>
        <v>27979.5</v>
      </c>
    </row>
    <row r="19" spans="1:8" s="5" customFormat="1" ht="15.75">
      <c r="A19" s="6">
        <v>2274</v>
      </c>
      <c r="B19" s="10" t="s">
        <v>19</v>
      </c>
      <c r="C19" s="8">
        <f>C57</f>
        <v>24.9</v>
      </c>
      <c r="D19" s="8">
        <f>D57</f>
        <v>13.9</v>
      </c>
      <c r="E19" s="8"/>
      <c r="F19" s="8"/>
      <c r="G19" s="8">
        <f>G57</f>
        <v>24.9</v>
      </c>
      <c r="H19" s="8">
        <f>H57</f>
        <v>13.9</v>
      </c>
    </row>
    <row r="20" spans="1:8" s="5" customFormat="1" ht="31.5">
      <c r="A20" s="6">
        <v>2275</v>
      </c>
      <c r="B20" s="10" t="s">
        <v>68</v>
      </c>
      <c r="C20" s="8">
        <f>C42+C58+C72+C91+C103+C129+C147+C173+C200+C219+C239</f>
        <v>2013.3999999999999</v>
      </c>
      <c r="D20" s="8">
        <f>D42+D58+D72+D91+D103+D129+D147+D173+D200+D219+D239</f>
        <v>1987.6</v>
      </c>
      <c r="E20" s="8"/>
      <c r="F20" s="8"/>
      <c r="G20" s="8">
        <f>G42+G58+G72+G91+G103+G129+G147+G173+G200+G219+G239</f>
        <v>2013.3999999999999</v>
      </c>
      <c r="H20" s="8">
        <f>H42+H58+H72+H91+H103+H129+H147+H173+H200+H219+H239</f>
        <v>1987.6</v>
      </c>
    </row>
    <row r="21" spans="1:8" s="5" customFormat="1" ht="15.75">
      <c r="A21" s="6">
        <v>2276</v>
      </c>
      <c r="B21" s="10" t="s">
        <v>20</v>
      </c>
      <c r="C21" s="8">
        <f>C59+C73</f>
        <v>7031.3</v>
      </c>
      <c r="D21" s="8">
        <f>D59+D73</f>
        <v>5802.799999999999</v>
      </c>
      <c r="E21" s="8"/>
      <c r="F21" s="8"/>
      <c r="G21" s="8">
        <f>G59+G73</f>
        <v>7031.3</v>
      </c>
      <c r="H21" s="8">
        <f>H59+H73</f>
        <v>5802.799999999999</v>
      </c>
    </row>
    <row r="22" spans="1:8" s="5" customFormat="1" ht="47.25">
      <c r="A22" s="6">
        <v>2282</v>
      </c>
      <c r="B22" s="10" t="s">
        <v>21</v>
      </c>
      <c r="C22" s="8">
        <f>C43+C160+C178+C182+C208+C240+C201</f>
        <v>249.5</v>
      </c>
      <c r="D22" s="8">
        <f>D43+D160+D178+D182+D208+D240+D201</f>
        <v>241.50000000000003</v>
      </c>
      <c r="E22" s="8"/>
      <c r="F22" s="8"/>
      <c r="G22" s="8">
        <f>G43+G160+G178+G182+G208+G240+G201</f>
        <v>249.5</v>
      </c>
      <c r="H22" s="8">
        <f>H43+H160+H178+H182+H208+H240+H201</f>
        <v>241.50000000000003</v>
      </c>
    </row>
    <row r="23" spans="1:8" s="5" customFormat="1" ht="31.5">
      <c r="A23" s="6">
        <v>2610</v>
      </c>
      <c r="B23" s="10" t="s">
        <v>22</v>
      </c>
      <c r="C23" s="8">
        <f aca="true" t="shared" si="3" ref="C23:H23">C74+C180+C209+C264+C284</f>
        <v>41939.8</v>
      </c>
      <c r="D23" s="8">
        <f t="shared" si="3"/>
        <v>41755.1</v>
      </c>
      <c r="E23" s="8">
        <f t="shared" si="3"/>
        <v>13643</v>
      </c>
      <c r="F23" s="8">
        <f t="shared" si="3"/>
        <v>13642.1</v>
      </c>
      <c r="G23" s="8">
        <f t="shared" si="3"/>
        <v>55582.8</v>
      </c>
      <c r="H23" s="8">
        <f t="shared" si="3"/>
        <v>55397.2</v>
      </c>
    </row>
    <row r="24" spans="1:8" s="5" customFormat="1" ht="15.75">
      <c r="A24" s="6">
        <v>2730</v>
      </c>
      <c r="B24" s="10" t="s">
        <v>23</v>
      </c>
      <c r="C24" s="8">
        <f>C75+C131+C210</f>
        <v>2449.7000000000003</v>
      </c>
      <c r="D24" s="8">
        <f>D75+D131+D210</f>
        <v>2449.7000000000003</v>
      </c>
      <c r="E24" s="8"/>
      <c r="F24" s="8"/>
      <c r="G24" s="8">
        <f>G75+G131+G210</f>
        <v>2449.7000000000003</v>
      </c>
      <c r="H24" s="8">
        <f>H75+H131+H210</f>
        <v>2449.7000000000003</v>
      </c>
    </row>
    <row r="25" spans="1:8" s="5" customFormat="1" ht="15.75">
      <c r="A25" s="6">
        <v>2800</v>
      </c>
      <c r="B25" s="10" t="s">
        <v>24</v>
      </c>
      <c r="C25" s="8">
        <f>C44+C161</f>
        <v>67.19999999999999</v>
      </c>
      <c r="D25" s="8">
        <f>D44+D161</f>
        <v>53.3</v>
      </c>
      <c r="E25" s="8"/>
      <c r="F25" s="8"/>
      <c r="G25" s="8">
        <f>G44+G161</f>
        <v>67.19999999999999</v>
      </c>
      <c r="H25" s="8">
        <f>H44+H161</f>
        <v>53.3</v>
      </c>
    </row>
    <row r="26" spans="1:8" s="5" customFormat="1" ht="31.5">
      <c r="A26" s="6">
        <v>3110</v>
      </c>
      <c r="B26" s="10" t="s">
        <v>25</v>
      </c>
      <c r="C26" s="8"/>
      <c r="D26" s="8"/>
      <c r="E26" s="8">
        <f>E45+E60+E76+E92+E104+E137+E148+E150+E202+E220+E230+E251+E277</f>
        <v>34476.6</v>
      </c>
      <c r="F26" s="8">
        <f>F45+F60+F76+F92+F104+F137+F148+F150+F202+F220+F230+F251+F277</f>
        <v>22657.600000000002</v>
      </c>
      <c r="G26" s="8">
        <f>G45+G60+G76+G92+G104+G137+G148+G150+G202+G220+G230+G251+G277</f>
        <v>33258.6</v>
      </c>
      <c r="H26" s="8">
        <f>H45+H60+H76+H92+H104+H137+H148+H150+H202+H220+H230+H251+H277</f>
        <v>21444.900000000005</v>
      </c>
    </row>
    <row r="27" spans="1:8" s="5" customFormat="1" ht="31.5">
      <c r="A27" s="6">
        <v>3131</v>
      </c>
      <c r="B27" s="10" t="s">
        <v>26</v>
      </c>
      <c r="C27" s="8"/>
      <c r="D27" s="8"/>
      <c r="E27" s="8">
        <f>E258+E262+E278</f>
        <v>90659.8</v>
      </c>
      <c r="F27" s="8">
        <f>F258+F262+F278</f>
        <v>86391.09999999999</v>
      </c>
      <c r="G27" s="8">
        <f>G258+G262+G278</f>
        <v>90659.8</v>
      </c>
      <c r="H27" s="8">
        <f>H258+H262+H278</f>
        <v>86391.09999999999</v>
      </c>
    </row>
    <row r="28" spans="1:8" s="5" customFormat="1" ht="15.75">
      <c r="A28" s="6">
        <v>3132</v>
      </c>
      <c r="B28" s="10" t="s">
        <v>27</v>
      </c>
      <c r="C28" s="8"/>
      <c r="D28" s="8"/>
      <c r="E28" s="8">
        <f>E46+E61+E77+E93+E174+E221+E259+E279</f>
        <v>158294</v>
      </c>
      <c r="F28" s="8">
        <f>F46+F61+F77+F93+F174+F221+F259+F279</f>
        <v>155097.9</v>
      </c>
      <c r="G28" s="8">
        <f>G46+G61+G77+G93+G174+G221+G259+G279</f>
        <v>158294</v>
      </c>
      <c r="H28" s="8">
        <f>H46+H61+H77+H93+H174+H221+H259+H279</f>
        <v>155097.9</v>
      </c>
    </row>
    <row r="29" spans="1:8" s="5" customFormat="1" ht="15.75">
      <c r="A29" s="6">
        <v>3142</v>
      </c>
      <c r="B29" s="10" t="s">
        <v>28</v>
      </c>
      <c r="C29" s="8"/>
      <c r="D29" s="8"/>
      <c r="E29" s="8">
        <f>E253+E271+E280</f>
        <v>65600.79999999999</v>
      </c>
      <c r="F29" s="8">
        <f>F253+F271+F280</f>
        <v>62019.8</v>
      </c>
      <c r="G29" s="8">
        <f>G253+G271+G280</f>
        <v>65600.79999999999</v>
      </c>
      <c r="H29" s="8">
        <f>H253+H271+H280</f>
        <v>62019.8</v>
      </c>
    </row>
    <row r="30" spans="1:8" s="5" customFormat="1" ht="31.5">
      <c r="A30" s="6">
        <v>3210</v>
      </c>
      <c r="B30" s="10" t="s">
        <v>29</v>
      </c>
      <c r="C30" s="8"/>
      <c r="D30" s="8"/>
      <c r="E30" s="8">
        <f>E260+E265+E269+E273+E275+E282</f>
        <v>69919</v>
      </c>
      <c r="F30" s="8">
        <f>F260+F265+F269+F273+F275+F282</f>
        <v>40568.100000000006</v>
      </c>
      <c r="G30" s="8">
        <f>G260+G265+G269+G273+G275+G282</f>
        <v>69919</v>
      </c>
      <c r="H30" s="8">
        <f>H260+H265+H269+H273+H275+H282</f>
        <v>40568.100000000006</v>
      </c>
    </row>
    <row r="31" spans="1:8" s="5" customFormat="1" ht="15.75">
      <c r="A31" s="6">
        <v>3240</v>
      </c>
      <c r="B31" s="10" t="s">
        <v>30</v>
      </c>
      <c r="C31" s="8"/>
      <c r="D31" s="8"/>
      <c r="E31" s="8">
        <f>E184+E186+E188+E190+E267</f>
        <v>23510.400000000005</v>
      </c>
      <c r="F31" s="8">
        <f>F184+F186+F188+F190+F267</f>
        <v>23268.000000000004</v>
      </c>
      <c r="G31" s="8">
        <f>G184+G186+G188+G190+G267</f>
        <v>23510.400000000005</v>
      </c>
      <c r="H31" s="8">
        <f>H184+H186+H188+H190+H267</f>
        <v>23268.000000000004</v>
      </c>
    </row>
    <row r="32" spans="1:8" s="5" customFormat="1" ht="15.75">
      <c r="A32" s="21" t="s">
        <v>6</v>
      </c>
      <c r="B32" s="21"/>
      <c r="C32" s="9"/>
      <c r="D32" s="9"/>
      <c r="E32" s="9"/>
      <c r="F32" s="9"/>
      <c r="G32" s="9"/>
      <c r="H32" s="9"/>
    </row>
    <row r="33" spans="1:8" s="5" customFormat="1" ht="47.25">
      <c r="A33" s="9">
        <v>4110160</v>
      </c>
      <c r="B33" s="11" t="s">
        <v>31</v>
      </c>
      <c r="C33" s="7">
        <f aca="true" t="shared" si="4" ref="C33:H33">SUM(C34:C46)</f>
        <v>106685.40000000001</v>
      </c>
      <c r="D33" s="7">
        <f t="shared" si="4"/>
        <v>104336.50000000001</v>
      </c>
      <c r="E33" s="7">
        <f t="shared" si="4"/>
        <v>2695.9</v>
      </c>
      <c r="F33" s="7">
        <f t="shared" si="4"/>
        <v>2690.5</v>
      </c>
      <c r="G33" s="7">
        <f t="shared" si="4"/>
        <v>108163.3</v>
      </c>
      <c r="H33" s="7">
        <f t="shared" si="4"/>
        <v>105814.30000000002</v>
      </c>
    </row>
    <row r="34" spans="1:8" s="5" customFormat="1" ht="15.75">
      <c r="A34" s="6">
        <v>2111</v>
      </c>
      <c r="B34" s="10" t="s">
        <v>9</v>
      </c>
      <c r="C34" s="8">
        <v>78149.8</v>
      </c>
      <c r="D34" s="8">
        <v>78149.8</v>
      </c>
      <c r="E34" s="8"/>
      <c r="F34" s="8"/>
      <c r="G34" s="8">
        <f>C34+E34</f>
        <v>78149.8</v>
      </c>
      <c r="H34" s="8">
        <f>D34+F34</f>
        <v>78149.8</v>
      </c>
    </row>
    <row r="35" spans="1:8" s="5" customFormat="1" ht="15.75">
      <c r="A35" s="6">
        <v>2120</v>
      </c>
      <c r="B35" s="10" t="s">
        <v>10</v>
      </c>
      <c r="C35" s="8">
        <v>17193</v>
      </c>
      <c r="D35" s="8">
        <v>16564.5</v>
      </c>
      <c r="E35" s="8"/>
      <c r="F35" s="8"/>
      <c r="G35" s="8">
        <f aca="true" t="shared" si="5" ref="G35:G46">C35+E35</f>
        <v>17193</v>
      </c>
      <c r="H35" s="8">
        <f aca="true" t="shared" si="6" ref="H35:H46">D35+F35</f>
        <v>16564.5</v>
      </c>
    </row>
    <row r="36" spans="1:8" s="5" customFormat="1" ht="15.75">
      <c r="A36" s="6">
        <v>2210</v>
      </c>
      <c r="B36" s="10" t="s">
        <v>11</v>
      </c>
      <c r="C36" s="8">
        <v>3171.5</v>
      </c>
      <c r="D36" s="8">
        <v>3167.1</v>
      </c>
      <c r="E36" s="8"/>
      <c r="F36" s="8"/>
      <c r="G36" s="8">
        <f t="shared" si="5"/>
        <v>3171.5</v>
      </c>
      <c r="H36" s="8">
        <f t="shared" si="6"/>
        <v>3167.1</v>
      </c>
    </row>
    <row r="37" spans="1:8" s="5" customFormat="1" ht="15.75">
      <c r="A37" s="6">
        <v>2240</v>
      </c>
      <c r="B37" s="10" t="s">
        <v>14</v>
      </c>
      <c r="C37" s="8">
        <v>4350</v>
      </c>
      <c r="D37" s="8">
        <v>4255.8</v>
      </c>
      <c r="E37" s="8"/>
      <c r="F37" s="8"/>
      <c r="G37" s="8">
        <f t="shared" si="5"/>
        <v>4350</v>
      </c>
      <c r="H37" s="8">
        <f t="shared" si="6"/>
        <v>4255.8</v>
      </c>
    </row>
    <row r="38" spans="1:8" s="5" customFormat="1" ht="15.75">
      <c r="A38" s="6">
        <v>2250</v>
      </c>
      <c r="B38" s="10" t="s">
        <v>15</v>
      </c>
      <c r="C38" s="8">
        <v>47</v>
      </c>
      <c r="D38" s="8">
        <v>32.4</v>
      </c>
      <c r="E38" s="8"/>
      <c r="F38" s="8"/>
      <c r="G38" s="8">
        <f t="shared" si="5"/>
        <v>47</v>
      </c>
      <c r="H38" s="8">
        <f t="shared" si="6"/>
        <v>32.4</v>
      </c>
    </row>
    <row r="39" spans="1:8" s="5" customFormat="1" ht="15.75">
      <c r="A39" s="6">
        <v>2271</v>
      </c>
      <c r="B39" s="10" t="s">
        <v>16</v>
      </c>
      <c r="C39" s="8">
        <v>2111.2</v>
      </c>
      <c r="D39" s="8">
        <v>1015.5</v>
      </c>
      <c r="E39" s="8"/>
      <c r="F39" s="8"/>
      <c r="G39" s="8">
        <f t="shared" si="5"/>
        <v>2111.2</v>
      </c>
      <c r="H39" s="8">
        <f t="shared" si="6"/>
        <v>1015.5</v>
      </c>
    </row>
    <row r="40" spans="1:8" s="5" customFormat="1" ht="15.75">
      <c r="A40" s="6">
        <v>2272</v>
      </c>
      <c r="B40" s="10" t="s">
        <v>17</v>
      </c>
      <c r="C40" s="8">
        <v>133.4</v>
      </c>
      <c r="D40" s="8">
        <v>99</v>
      </c>
      <c r="E40" s="8"/>
      <c r="F40" s="8"/>
      <c r="G40" s="8">
        <f t="shared" si="5"/>
        <v>133.4</v>
      </c>
      <c r="H40" s="8">
        <f t="shared" si="6"/>
        <v>99</v>
      </c>
    </row>
    <row r="41" spans="1:8" s="5" customFormat="1" ht="15.75">
      <c r="A41" s="6">
        <v>2273</v>
      </c>
      <c r="B41" s="10" t="s">
        <v>18</v>
      </c>
      <c r="C41" s="8">
        <v>1417.3</v>
      </c>
      <c r="D41" s="8">
        <v>957.1</v>
      </c>
      <c r="E41" s="8"/>
      <c r="F41" s="8"/>
      <c r="G41" s="8">
        <f t="shared" si="5"/>
        <v>1417.3</v>
      </c>
      <c r="H41" s="8">
        <f t="shared" si="6"/>
        <v>957.1</v>
      </c>
    </row>
    <row r="42" spans="1:8" s="5" customFormat="1" ht="31.5">
      <c r="A42" s="6">
        <v>2275</v>
      </c>
      <c r="B42" s="10" t="s">
        <v>68</v>
      </c>
      <c r="C42" s="8">
        <v>28.1</v>
      </c>
      <c r="D42" s="8">
        <v>25.3</v>
      </c>
      <c r="E42" s="8"/>
      <c r="F42" s="8"/>
      <c r="G42" s="8">
        <f t="shared" si="5"/>
        <v>28.1</v>
      </c>
      <c r="H42" s="8">
        <f t="shared" si="6"/>
        <v>25.3</v>
      </c>
    </row>
    <row r="43" spans="1:8" s="5" customFormat="1" ht="47.25">
      <c r="A43" s="6">
        <v>2282</v>
      </c>
      <c r="B43" s="10" t="s">
        <v>21</v>
      </c>
      <c r="C43" s="8">
        <v>17</v>
      </c>
      <c r="D43" s="8">
        <v>16.7</v>
      </c>
      <c r="E43" s="8"/>
      <c r="F43" s="8"/>
      <c r="G43" s="8">
        <f t="shared" si="5"/>
        <v>17</v>
      </c>
      <c r="H43" s="8">
        <f t="shared" si="6"/>
        <v>16.7</v>
      </c>
    </row>
    <row r="44" spans="1:8" s="5" customFormat="1" ht="15.75">
      <c r="A44" s="6">
        <v>2800</v>
      </c>
      <c r="B44" s="10" t="s">
        <v>24</v>
      </c>
      <c r="C44" s="8">
        <v>67.1</v>
      </c>
      <c r="D44" s="8">
        <v>53.3</v>
      </c>
      <c r="E44" s="8"/>
      <c r="F44" s="8"/>
      <c r="G44" s="8">
        <f t="shared" si="5"/>
        <v>67.1</v>
      </c>
      <c r="H44" s="8">
        <f t="shared" si="6"/>
        <v>53.3</v>
      </c>
    </row>
    <row r="45" spans="1:8" s="5" customFormat="1" ht="31.5">
      <c r="A45" s="6">
        <v>3110</v>
      </c>
      <c r="B45" s="10" t="s">
        <v>25</v>
      </c>
      <c r="C45" s="8"/>
      <c r="D45" s="8"/>
      <c r="E45" s="8">
        <v>1218</v>
      </c>
      <c r="F45" s="8">
        <v>1212.7</v>
      </c>
      <c r="G45" s="8"/>
      <c r="H45" s="8"/>
    </row>
    <row r="46" spans="1:8" s="5" customFormat="1" ht="15.75">
      <c r="A46" s="6">
        <v>3132</v>
      </c>
      <c r="B46" s="10" t="s">
        <v>27</v>
      </c>
      <c r="C46" s="8"/>
      <c r="D46" s="8"/>
      <c r="E46" s="8">
        <v>1477.9</v>
      </c>
      <c r="F46" s="8">
        <v>1477.8</v>
      </c>
      <c r="G46" s="8">
        <f t="shared" si="5"/>
        <v>1477.9</v>
      </c>
      <c r="H46" s="8">
        <f t="shared" si="6"/>
        <v>1477.8</v>
      </c>
    </row>
    <row r="47" spans="1:8" s="5" customFormat="1" ht="15.75">
      <c r="A47" s="9">
        <v>4111010</v>
      </c>
      <c r="B47" s="12" t="s">
        <v>32</v>
      </c>
      <c r="C47" s="7">
        <f aca="true" t="shared" si="7" ref="C47:H47">SUM(C48:C61)</f>
        <v>693583</v>
      </c>
      <c r="D47" s="7">
        <f t="shared" si="7"/>
        <v>654592.2000000002</v>
      </c>
      <c r="E47" s="7">
        <f t="shared" si="7"/>
        <v>28156.899999999998</v>
      </c>
      <c r="F47" s="7">
        <f t="shared" si="7"/>
        <v>27841</v>
      </c>
      <c r="G47" s="7">
        <f t="shared" si="7"/>
        <v>721739.9</v>
      </c>
      <c r="H47" s="7">
        <f t="shared" si="7"/>
        <v>682433.2000000002</v>
      </c>
    </row>
    <row r="48" spans="1:8" s="5" customFormat="1" ht="15.75">
      <c r="A48" s="6">
        <v>2111</v>
      </c>
      <c r="B48" s="10" t="s">
        <v>9</v>
      </c>
      <c r="C48" s="8">
        <v>392167.1</v>
      </c>
      <c r="D48" s="8">
        <v>390091.7</v>
      </c>
      <c r="E48" s="8"/>
      <c r="F48" s="8"/>
      <c r="G48" s="8">
        <f>C48+E48</f>
        <v>392167.1</v>
      </c>
      <c r="H48" s="8">
        <f>D48+F48</f>
        <v>390091.7</v>
      </c>
    </row>
    <row r="49" spans="1:8" s="5" customFormat="1" ht="15.75">
      <c r="A49" s="6">
        <v>2120</v>
      </c>
      <c r="B49" s="10" t="s">
        <v>10</v>
      </c>
      <c r="C49" s="8">
        <v>86276.8</v>
      </c>
      <c r="D49" s="8">
        <v>85247.1</v>
      </c>
      <c r="E49" s="8"/>
      <c r="F49" s="8"/>
      <c r="G49" s="8">
        <f aca="true" t="shared" si="8" ref="G49:G61">C49+E49</f>
        <v>86276.8</v>
      </c>
      <c r="H49" s="8">
        <f aca="true" t="shared" si="9" ref="H49:H61">D49+F49</f>
        <v>85247.1</v>
      </c>
    </row>
    <row r="50" spans="1:8" s="5" customFormat="1" ht="15.75">
      <c r="A50" s="6">
        <v>2210</v>
      </c>
      <c r="B50" s="10" t="s">
        <v>11</v>
      </c>
      <c r="C50" s="8">
        <v>30964.9</v>
      </c>
      <c r="D50" s="8">
        <v>30774.3</v>
      </c>
      <c r="E50" s="8"/>
      <c r="F50" s="8"/>
      <c r="G50" s="8">
        <f t="shared" si="8"/>
        <v>30964.9</v>
      </c>
      <c r="H50" s="8">
        <f t="shared" si="9"/>
        <v>30774.3</v>
      </c>
    </row>
    <row r="51" spans="1:8" s="5" customFormat="1" ht="15.75">
      <c r="A51" s="6">
        <v>2220</v>
      </c>
      <c r="B51" s="6" t="s">
        <v>12</v>
      </c>
      <c r="C51" s="8">
        <v>1754</v>
      </c>
      <c r="D51" s="8">
        <v>1728.9</v>
      </c>
      <c r="E51" s="8"/>
      <c r="F51" s="8"/>
      <c r="G51" s="8">
        <f t="shared" si="8"/>
        <v>1754</v>
      </c>
      <c r="H51" s="8">
        <f t="shared" si="9"/>
        <v>1728.9</v>
      </c>
    </row>
    <row r="52" spans="1:8" s="5" customFormat="1" ht="15.75">
      <c r="A52" s="6">
        <v>2230</v>
      </c>
      <c r="B52" s="10" t="s">
        <v>13</v>
      </c>
      <c r="C52" s="8">
        <v>35779.1</v>
      </c>
      <c r="D52" s="8">
        <v>35779.1</v>
      </c>
      <c r="E52" s="8"/>
      <c r="F52" s="8"/>
      <c r="G52" s="8">
        <f t="shared" si="8"/>
        <v>35779.1</v>
      </c>
      <c r="H52" s="8">
        <f t="shared" si="9"/>
        <v>35779.1</v>
      </c>
    </row>
    <row r="53" spans="1:8" s="5" customFormat="1" ht="15.75">
      <c r="A53" s="6">
        <v>2240</v>
      </c>
      <c r="B53" s="10" t="s">
        <v>14</v>
      </c>
      <c r="C53" s="8">
        <v>66454.5</v>
      </c>
      <c r="D53" s="8">
        <v>55485.8</v>
      </c>
      <c r="E53" s="8"/>
      <c r="F53" s="8"/>
      <c r="G53" s="8">
        <f t="shared" si="8"/>
        <v>66454.5</v>
      </c>
      <c r="H53" s="8">
        <f t="shared" si="9"/>
        <v>55485.8</v>
      </c>
    </row>
    <row r="54" spans="1:8" s="5" customFormat="1" ht="15.75">
      <c r="A54" s="6">
        <v>2271</v>
      </c>
      <c r="B54" s="10" t="s">
        <v>16</v>
      </c>
      <c r="C54" s="8">
        <v>53806.6</v>
      </c>
      <c r="D54" s="8">
        <v>35531</v>
      </c>
      <c r="E54" s="8"/>
      <c r="F54" s="8"/>
      <c r="G54" s="8">
        <f t="shared" si="8"/>
        <v>53806.6</v>
      </c>
      <c r="H54" s="8">
        <f t="shared" si="9"/>
        <v>35531</v>
      </c>
    </row>
    <row r="55" spans="1:8" s="5" customFormat="1" ht="15.75">
      <c r="A55" s="6">
        <v>2272</v>
      </c>
      <c r="B55" s="10" t="s">
        <v>17</v>
      </c>
      <c r="C55" s="8">
        <v>6344.3</v>
      </c>
      <c r="D55" s="8">
        <v>5911.8</v>
      </c>
      <c r="E55" s="8"/>
      <c r="F55" s="8"/>
      <c r="G55" s="8">
        <f t="shared" si="8"/>
        <v>6344.3</v>
      </c>
      <c r="H55" s="8">
        <f t="shared" si="9"/>
        <v>5911.8</v>
      </c>
    </row>
    <row r="56" spans="1:8" s="5" customFormat="1" ht="15.75">
      <c r="A56" s="6">
        <v>2273</v>
      </c>
      <c r="B56" s="10" t="s">
        <v>18</v>
      </c>
      <c r="C56" s="8">
        <v>14564.1</v>
      </c>
      <c r="D56" s="8">
        <v>9806.4</v>
      </c>
      <c r="E56" s="8"/>
      <c r="F56" s="8"/>
      <c r="G56" s="8">
        <f t="shared" si="8"/>
        <v>14564.1</v>
      </c>
      <c r="H56" s="8">
        <f t="shared" si="9"/>
        <v>9806.4</v>
      </c>
    </row>
    <row r="57" spans="1:8" s="5" customFormat="1" ht="15.75">
      <c r="A57" s="6">
        <v>2274</v>
      </c>
      <c r="B57" s="10" t="s">
        <v>19</v>
      </c>
      <c r="C57" s="8">
        <v>24.9</v>
      </c>
      <c r="D57" s="8">
        <v>13.9</v>
      </c>
      <c r="E57" s="8"/>
      <c r="F57" s="8"/>
      <c r="G57" s="8">
        <f t="shared" si="8"/>
        <v>24.9</v>
      </c>
      <c r="H57" s="8">
        <f t="shared" si="9"/>
        <v>13.9</v>
      </c>
    </row>
    <row r="58" spans="1:8" s="5" customFormat="1" ht="31.5">
      <c r="A58" s="6">
        <v>2275</v>
      </c>
      <c r="B58" s="10" t="s">
        <v>68</v>
      </c>
      <c r="C58" s="8">
        <v>884.1</v>
      </c>
      <c r="D58" s="8">
        <v>884.1</v>
      </c>
      <c r="E58" s="8"/>
      <c r="F58" s="8"/>
      <c r="G58" s="8">
        <f t="shared" si="8"/>
        <v>884.1</v>
      </c>
      <c r="H58" s="8">
        <f t="shared" si="9"/>
        <v>884.1</v>
      </c>
    </row>
    <row r="59" spans="1:8" s="5" customFormat="1" ht="15.75">
      <c r="A59" s="6">
        <v>2276</v>
      </c>
      <c r="B59" s="10" t="s">
        <v>20</v>
      </c>
      <c r="C59" s="8">
        <v>4562.6</v>
      </c>
      <c r="D59" s="8">
        <v>3338.1</v>
      </c>
      <c r="E59" s="8"/>
      <c r="F59" s="8"/>
      <c r="G59" s="8">
        <f t="shared" si="8"/>
        <v>4562.6</v>
      </c>
      <c r="H59" s="8">
        <f t="shared" si="9"/>
        <v>3338.1</v>
      </c>
    </row>
    <row r="60" spans="1:8" s="5" customFormat="1" ht="31.5">
      <c r="A60" s="6">
        <v>3110</v>
      </c>
      <c r="B60" s="10" t="s">
        <v>25</v>
      </c>
      <c r="C60" s="8"/>
      <c r="D60" s="8"/>
      <c r="E60" s="8">
        <v>1291.6</v>
      </c>
      <c r="F60" s="8">
        <v>1289.1</v>
      </c>
      <c r="G60" s="8">
        <f t="shared" si="8"/>
        <v>1291.6</v>
      </c>
      <c r="H60" s="8">
        <f t="shared" si="9"/>
        <v>1289.1</v>
      </c>
    </row>
    <row r="61" spans="1:8" s="5" customFormat="1" ht="15.75">
      <c r="A61" s="6">
        <v>3132</v>
      </c>
      <c r="B61" s="10" t="s">
        <v>27</v>
      </c>
      <c r="C61" s="8"/>
      <c r="D61" s="8"/>
      <c r="E61" s="8">
        <v>26865.3</v>
      </c>
      <c r="F61" s="8">
        <v>26551.9</v>
      </c>
      <c r="G61" s="8">
        <f t="shared" si="8"/>
        <v>26865.3</v>
      </c>
      <c r="H61" s="8">
        <f t="shared" si="9"/>
        <v>26551.9</v>
      </c>
    </row>
    <row r="62" spans="1:8" s="5" customFormat="1" ht="78.75">
      <c r="A62" s="9">
        <v>4111020</v>
      </c>
      <c r="B62" s="9" t="s">
        <v>33</v>
      </c>
      <c r="C62" s="7">
        <f aca="true" t="shared" si="10" ref="C62:H62">SUM(C63:C77)</f>
        <v>996149.3</v>
      </c>
      <c r="D62" s="7">
        <f>SUM(D63:D77)</f>
        <v>965640.7</v>
      </c>
      <c r="E62" s="7">
        <f t="shared" si="10"/>
        <v>67640.70000000001</v>
      </c>
      <c r="F62" s="7">
        <f t="shared" si="10"/>
        <v>54196.2</v>
      </c>
      <c r="G62" s="7">
        <f t="shared" si="10"/>
        <v>1063790</v>
      </c>
      <c r="H62" s="7">
        <f t="shared" si="10"/>
        <v>1019836.8999999999</v>
      </c>
    </row>
    <row r="63" spans="1:8" s="5" customFormat="1" ht="15.75">
      <c r="A63" s="6">
        <v>2111</v>
      </c>
      <c r="B63" s="10" t="s">
        <v>9</v>
      </c>
      <c r="C63" s="8">
        <v>655444.3</v>
      </c>
      <c r="D63" s="8">
        <v>654804</v>
      </c>
      <c r="E63" s="8"/>
      <c r="F63" s="8"/>
      <c r="G63" s="8">
        <f>C63+E63</f>
        <v>655444.3</v>
      </c>
      <c r="H63" s="8">
        <f>D63+F63</f>
        <v>654804</v>
      </c>
    </row>
    <row r="64" spans="1:8" s="5" customFormat="1" ht="15.75">
      <c r="A64" s="6">
        <v>2120</v>
      </c>
      <c r="B64" s="10" t="s">
        <v>10</v>
      </c>
      <c r="C64" s="8">
        <v>144492.9</v>
      </c>
      <c r="D64" s="8">
        <v>144156.9</v>
      </c>
      <c r="E64" s="8"/>
      <c r="F64" s="8"/>
      <c r="G64" s="8">
        <f aca="true" t="shared" si="11" ref="G64:G77">C64+E64</f>
        <v>144492.9</v>
      </c>
      <c r="H64" s="8">
        <f aca="true" t="shared" si="12" ref="H64:H77">D64+F64</f>
        <v>144156.9</v>
      </c>
    </row>
    <row r="65" spans="1:8" s="5" customFormat="1" ht="15.75">
      <c r="A65" s="6">
        <v>2210</v>
      </c>
      <c r="B65" s="10" t="s">
        <v>11</v>
      </c>
      <c r="C65" s="8">
        <v>24307.4</v>
      </c>
      <c r="D65" s="8">
        <v>24282.5</v>
      </c>
      <c r="E65" s="8"/>
      <c r="F65" s="8"/>
      <c r="G65" s="8">
        <f t="shared" si="11"/>
        <v>24307.4</v>
      </c>
      <c r="H65" s="8">
        <f t="shared" si="12"/>
        <v>24282.5</v>
      </c>
    </row>
    <row r="66" spans="1:8" s="5" customFormat="1" ht="15.75">
      <c r="A66" s="6">
        <v>2220</v>
      </c>
      <c r="B66" s="6" t="s">
        <v>12</v>
      </c>
      <c r="C66" s="8">
        <v>400</v>
      </c>
      <c r="D66" s="8">
        <v>365.2</v>
      </c>
      <c r="E66" s="8"/>
      <c r="F66" s="8"/>
      <c r="G66" s="8">
        <f t="shared" si="11"/>
        <v>400</v>
      </c>
      <c r="H66" s="8">
        <f t="shared" si="12"/>
        <v>365.2</v>
      </c>
    </row>
    <row r="67" spans="1:8" s="5" customFormat="1" ht="15.75">
      <c r="A67" s="6">
        <v>2230</v>
      </c>
      <c r="B67" s="10" t="s">
        <v>13</v>
      </c>
      <c r="C67" s="8">
        <v>36862.6</v>
      </c>
      <c r="D67" s="8">
        <v>36854.5</v>
      </c>
      <c r="E67" s="8"/>
      <c r="F67" s="8"/>
      <c r="G67" s="8">
        <f t="shared" si="11"/>
        <v>36862.6</v>
      </c>
      <c r="H67" s="8">
        <f t="shared" si="12"/>
        <v>36854.5</v>
      </c>
    </row>
    <row r="68" spans="1:8" s="5" customFormat="1" ht="15.75">
      <c r="A68" s="6">
        <v>2240</v>
      </c>
      <c r="B68" s="10" t="s">
        <v>14</v>
      </c>
      <c r="C68" s="8">
        <v>32527.4</v>
      </c>
      <c r="D68" s="8">
        <v>31813.5</v>
      </c>
      <c r="E68" s="8"/>
      <c r="F68" s="8"/>
      <c r="G68" s="8">
        <f t="shared" si="11"/>
        <v>32527.4</v>
      </c>
      <c r="H68" s="8">
        <f t="shared" si="12"/>
        <v>31813.5</v>
      </c>
    </row>
    <row r="69" spans="1:8" s="5" customFormat="1" ht="15.75">
      <c r="A69" s="6">
        <v>2271</v>
      </c>
      <c r="B69" s="10" t="s">
        <v>16</v>
      </c>
      <c r="C69" s="8">
        <v>72006.2</v>
      </c>
      <c r="D69" s="8">
        <v>49888.3</v>
      </c>
      <c r="E69" s="8"/>
      <c r="F69" s="8"/>
      <c r="G69" s="8">
        <f t="shared" si="11"/>
        <v>72006.2</v>
      </c>
      <c r="H69" s="8">
        <f t="shared" si="12"/>
        <v>49888.3</v>
      </c>
    </row>
    <row r="70" spans="1:8" s="5" customFormat="1" ht="15.75">
      <c r="A70" s="6">
        <v>2272</v>
      </c>
      <c r="B70" s="10" t="s">
        <v>17</v>
      </c>
      <c r="C70" s="8">
        <v>4351.4</v>
      </c>
      <c r="D70" s="8">
        <v>3988.2</v>
      </c>
      <c r="E70" s="8"/>
      <c r="F70" s="8"/>
      <c r="G70" s="8">
        <f t="shared" si="11"/>
        <v>4351.4</v>
      </c>
      <c r="H70" s="8">
        <f t="shared" si="12"/>
        <v>3988.2</v>
      </c>
    </row>
    <row r="71" spans="1:8" s="5" customFormat="1" ht="15.75">
      <c r="A71" s="6">
        <v>2273</v>
      </c>
      <c r="B71" s="10" t="s">
        <v>18</v>
      </c>
      <c r="C71" s="8">
        <v>22113.8</v>
      </c>
      <c r="D71" s="8">
        <v>15848.3</v>
      </c>
      <c r="E71" s="8"/>
      <c r="F71" s="8"/>
      <c r="G71" s="8">
        <f t="shared" si="11"/>
        <v>22113.8</v>
      </c>
      <c r="H71" s="8">
        <f t="shared" si="12"/>
        <v>15848.3</v>
      </c>
    </row>
    <row r="72" spans="1:8" s="5" customFormat="1" ht="31.5">
      <c r="A72" s="6">
        <v>2275</v>
      </c>
      <c r="B72" s="10" t="s">
        <v>68</v>
      </c>
      <c r="C72" s="8">
        <v>969.3</v>
      </c>
      <c r="D72" s="8">
        <v>969.3</v>
      </c>
      <c r="E72" s="8"/>
      <c r="F72" s="8"/>
      <c r="G72" s="8">
        <f t="shared" si="11"/>
        <v>969.3</v>
      </c>
      <c r="H72" s="8">
        <f t="shared" si="12"/>
        <v>969.3</v>
      </c>
    </row>
    <row r="73" spans="1:8" s="5" customFormat="1" ht="15.75">
      <c r="A73" s="6">
        <v>2276</v>
      </c>
      <c r="B73" s="10" t="s">
        <v>20</v>
      </c>
      <c r="C73" s="8">
        <v>2468.7</v>
      </c>
      <c r="D73" s="8">
        <v>2464.7</v>
      </c>
      <c r="E73" s="8"/>
      <c r="F73" s="8"/>
      <c r="G73" s="8">
        <f t="shared" si="11"/>
        <v>2468.7</v>
      </c>
      <c r="H73" s="8">
        <f t="shared" si="12"/>
        <v>2464.7</v>
      </c>
    </row>
    <row r="74" spans="1:8" s="5" customFormat="1" ht="31.5">
      <c r="A74" s="6">
        <v>2610</v>
      </c>
      <c r="B74" s="10" t="s">
        <v>22</v>
      </c>
      <c r="C74" s="8">
        <v>164.7</v>
      </c>
      <c r="D74" s="8">
        <v>164.7</v>
      </c>
      <c r="E74" s="8"/>
      <c r="F74" s="8"/>
      <c r="G74" s="8">
        <f t="shared" si="11"/>
        <v>164.7</v>
      </c>
      <c r="H74" s="8">
        <f t="shared" si="12"/>
        <v>164.7</v>
      </c>
    </row>
    <row r="75" spans="1:8" s="5" customFormat="1" ht="15.75">
      <c r="A75" s="6">
        <v>2730</v>
      </c>
      <c r="B75" s="10" t="s">
        <v>23</v>
      </c>
      <c r="C75" s="8">
        <v>40.6</v>
      </c>
      <c r="D75" s="8">
        <v>40.6</v>
      </c>
      <c r="E75" s="8"/>
      <c r="F75" s="8"/>
      <c r="G75" s="8">
        <f t="shared" si="11"/>
        <v>40.6</v>
      </c>
      <c r="H75" s="8">
        <f t="shared" si="12"/>
        <v>40.6</v>
      </c>
    </row>
    <row r="76" spans="1:8" s="5" customFormat="1" ht="31.5">
      <c r="A76" s="6">
        <v>3110</v>
      </c>
      <c r="B76" s="10" t="s">
        <v>25</v>
      </c>
      <c r="C76" s="8"/>
      <c r="D76" s="8"/>
      <c r="E76" s="8">
        <v>25752.4</v>
      </c>
      <c r="F76" s="8">
        <v>14465.2</v>
      </c>
      <c r="G76" s="8">
        <f t="shared" si="11"/>
        <v>25752.4</v>
      </c>
      <c r="H76" s="8">
        <f t="shared" si="12"/>
        <v>14465.2</v>
      </c>
    </row>
    <row r="77" spans="1:8" s="5" customFormat="1" ht="15.75">
      <c r="A77" s="6">
        <v>3132</v>
      </c>
      <c r="B77" s="10" t="s">
        <v>27</v>
      </c>
      <c r="C77" s="8"/>
      <c r="D77" s="8"/>
      <c r="E77" s="8">
        <v>41888.3</v>
      </c>
      <c r="F77" s="8">
        <v>39731</v>
      </c>
      <c r="G77" s="8">
        <f t="shared" si="11"/>
        <v>41888.3</v>
      </c>
      <c r="H77" s="8">
        <f t="shared" si="12"/>
        <v>39731</v>
      </c>
    </row>
    <row r="78" spans="1:8" s="5" customFormat="1" ht="31.5">
      <c r="A78" s="9">
        <v>4111030</v>
      </c>
      <c r="B78" s="9" t="s">
        <v>34</v>
      </c>
      <c r="C78" s="7">
        <f aca="true" t="shared" si="13" ref="C78:H78">SUM(C79:C80)</f>
        <v>2450.8</v>
      </c>
      <c r="D78" s="7">
        <f t="shared" si="13"/>
        <v>2099.9</v>
      </c>
      <c r="E78" s="7">
        <f t="shared" si="13"/>
        <v>0</v>
      </c>
      <c r="F78" s="7">
        <f t="shared" si="13"/>
        <v>0</v>
      </c>
      <c r="G78" s="7">
        <f t="shared" si="13"/>
        <v>2450.8</v>
      </c>
      <c r="H78" s="7">
        <f t="shared" si="13"/>
        <v>2099.9</v>
      </c>
    </row>
    <row r="79" spans="1:8" s="5" customFormat="1" ht="15.75">
      <c r="A79" s="6">
        <v>2111</v>
      </c>
      <c r="B79" s="10" t="s">
        <v>9</v>
      </c>
      <c r="C79" s="8">
        <v>2008.9</v>
      </c>
      <c r="D79" s="8">
        <v>1718.9</v>
      </c>
      <c r="E79" s="8"/>
      <c r="F79" s="8"/>
      <c r="G79" s="8">
        <f>C79+E79</f>
        <v>2008.9</v>
      </c>
      <c r="H79" s="8">
        <f>D79+F79</f>
        <v>1718.9</v>
      </c>
    </row>
    <row r="80" spans="1:8" s="5" customFormat="1" ht="15.75">
      <c r="A80" s="6">
        <v>2120</v>
      </c>
      <c r="B80" s="10" t="s">
        <v>10</v>
      </c>
      <c r="C80" s="8">
        <v>441.9</v>
      </c>
      <c r="D80" s="8">
        <v>381</v>
      </c>
      <c r="E80" s="8"/>
      <c r="F80" s="8"/>
      <c r="G80" s="8">
        <f>C80+E80</f>
        <v>441.9</v>
      </c>
      <c r="H80" s="8">
        <f>D80+F80</f>
        <v>381</v>
      </c>
    </row>
    <row r="81" spans="1:8" s="5" customFormat="1" ht="94.5">
      <c r="A81" s="9">
        <v>4111070</v>
      </c>
      <c r="B81" s="9" t="s">
        <v>35</v>
      </c>
      <c r="C81" s="7">
        <f aca="true" t="shared" si="14" ref="C81:H81">SUM(C82:C93)</f>
        <v>45295.200000000004</v>
      </c>
      <c r="D81" s="7">
        <f t="shared" si="14"/>
        <v>39733.1</v>
      </c>
      <c r="E81" s="7">
        <f t="shared" si="14"/>
        <v>1407.3</v>
      </c>
      <c r="F81" s="7">
        <f t="shared" si="14"/>
        <v>1187.1</v>
      </c>
      <c r="G81" s="7">
        <f t="shared" si="14"/>
        <v>46702.50000000001</v>
      </c>
      <c r="H81" s="7">
        <f t="shared" si="14"/>
        <v>40920.200000000004</v>
      </c>
    </row>
    <row r="82" spans="1:8" s="5" customFormat="1" ht="15.75">
      <c r="A82" s="6">
        <v>2111</v>
      </c>
      <c r="B82" s="10" t="s">
        <v>9</v>
      </c>
      <c r="C82" s="8">
        <v>26937.6</v>
      </c>
      <c r="D82" s="8">
        <v>26910.7</v>
      </c>
      <c r="E82" s="8"/>
      <c r="F82" s="8"/>
      <c r="G82" s="8">
        <f>C82+E82</f>
        <v>26937.6</v>
      </c>
      <c r="H82" s="8">
        <f>D82+F82</f>
        <v>26910.7</v>
      </c>
    </row>
    <row r="83" spans="1:8" s="5" customFormat="1" ht="15.75">
      <c r="A83" s="6">
        <v>2120</v>
      </c>
      <c r="B83" s="10" t="s">
        <v>10</v>
      </c>
      <c r="C83" s="8">
        <v>5926.3</v>
      </c>
      <c r="D83" s="8">
        <v>5773.1</v>
      </c>
      <c r="E83" s="8"/>
      <c r="F83" s="8"/>
      <c r="G83" s="8">
        <f aca="true" t="shared" si="15" ref="G83:G93">C83+E83</f>
        <v>5926.3</v>
      </c>
      <c r="H83" s="8">
        <f aca="true" t="shared" si="16" ref="H83:H91">D83+F83</f>
        <v>5773.1</v>
      </c>
    </row>
    <row r="84" spans="1:8" s="5" customFormat="1" ht="15.75">
      <c r="A84" s="6">
        <v>2210</v>
      </c>
      <c r="B84" s="10" t="s">
        <v>11</v>
      </c>
      <c r="C84" s="8">
        <v>639.2</v>
      </c>
      <c r="D84" s="8">
        <v>637.7</v>
      </c>
      <c r="E84" s="8"/>
      <c r="F84" s="8"/>
      <c r="G84" s="8">
        <f t="shared" si="15"/>
        <v>639.2</v>
      </c>
      <c r="H84" s="8">
        <f t="shared" si="16"/>
        <v>637.7</v>
      </c>
    </row>
    <row r="85" spans="1:8" s="5" customFormat="1" ht="15.75">
      <c r="A85" s="6">
        <v>2220</v>
      </c>
      <c r="B85" s="6" t="s">
        <v>12</v>
      </c>
      <c r="C85" s="8">
        <v>19</v>
      </c>
      <c r="D85" s="8">
        <v>19</v>
      </c>
      <c r="E85" s="8"/>
      <c r="F85" s="8"/>
      <c r="G85" s="8">
        <f t="shared" si="15"/>
        <v>19</v>
      </c>
      <c r="H85" s="8">
        <f t="shared" si="16"/>
        <v>19</v>
      </c>
    </row>
    <row r="86" spans="1:8" s="5" customFormat="1" ht="15.75">
      <c r="A86" s="6">
        <v>2230</v>
      </c>
      <c r="B86" s="10" t="s">
        <v>13</v>
      </c>
      <c r="C86" s="8">
        <v>2822</v>
      </c>
      <c r="D86" s="8">
        <v>2259.3</v>
      </c>
      <c r="E86" s="8"/>
      <c r="F86" s="8"/>
      <c r="G86" s="8">
        <f t="shared" si="15"/>
        <v>2822</v>
      </c>
      <c r="H86" s="8">
        <f t="shared" si="16"/>
        <v>2259.3</v>
      </c>
    </row>
    <row r="87" spans="1:8" s="5" customFormat="1" ht="15.75">
      <c r="A87" s="6">
        <v>2240</v>
      </c>
      <c r="B87" s="10" t="s">
        <v>14</v>
      </c>
      <c r="C87" s="8">
        <v>1685.3</v>
      </c>
      <c r="D87" s="8">
        <v>1486.1</v>
      </c>
      <c r="E87" s="8"/>
      <c r="F87" s="8"/>
      <c r="G87" s="8">
        <f t="shared" si="15"/>
        <v>1685.3</v>
      </c>
      <c r="H87" s="8">
        <f t="shared" si="16"/>
        <v>1486.1</v>
      </c>
    </row>
    <row r="88" spans="1:8" s="5" customFormat="1" ht="15.75">
      <c r="A88" s="6">
        <v>2271</v>
      </c>
      <c r="B88" s="10" t="s">
        <v>16</v>
      </c>
      <c r="C88" s="8">
        <v>6095.8</v>
      </c>
      <c r="D88" s="8">
        <v>1821.1</v>
      </c>
      <c r="E88" s="8"/>
      <c r="F88" s="8"/>
      <c r="G88" s="8">
        <f t="shared" si="15"/>
        <v>6095.8</v>
      </c>
      <c r="H88" s="8">
        <f t="shared" si="16"/>
        <v>1821.1</v>
      </c>
    </row>
    <row r="89" spans="1:8" s="5" customFormat="1" ht="15.75">
      <c r="A89" s="6">
        <v>2272</v>
      </c>
      <c r="B89" s="10" t="s">
        <v>17</v>
      </c>
      <c r="C89" s="8">
        <v>265.6</v>
      </c>
      <c r="D89" s="8">
        <v>181.5</v>
      </c>
      <c r="E89" s="8"/>
      <c r="F89" s="8"/>
      <c r="G89" s="8">
        <f t="shared" si="15"/>
        <v>265.6</v>
      </c>
      <c r="H89" s="8">
        <f t="shared" si="16"/>
        <v>181.5</v>
      </c>
    </row>
    <row r="90" spans="1:8" s="5" customFormat="1" ht="15.75">
      <c r="A90" s="6">
        <v>2273</v>
      </c>
      <c r="B90" s="10" t="s">
        <v>18</v>
      </c>
      <c r="C90" s="8">
        <v>865.8</v>
      </c>
      <c r="D90" s="8">
        <v>608.2</v>
      </c>
      <c r="E90" s="8"/>
      <c r="F90" s="8"/>
      <c r="G90" s="8">
        <f t="shared" si="15"/>
        <v>865.8</v>
      </c>
      <c r="H90" s="8">
        <f t="shared" si="16"/>
        <v>608.2</v>
      </c>
    </row>
    <row r="91" spans="1:8" s="5" customFormat="1" ht="31.5">
      <c r="A91" s="6">
        <v>2275</v>
      </c>
      <c r="B91" s="10" t="s">
        <v>68</v>
      </c>
      <c r="C91" s="8">
        <v>38.6</v>
      </c>
      <c r="D91" s="8">
        <v>36.4</v>
      </c>
      <c r="E91" s="8"/>
      <c r="F91" s="8"/>
      <c r="G91" s="8">
        <f t="shared" si="15"/>
        <v>38.6</v>
      </c>
      <c r="H91" s="8">
        <f t="shared" si="16"/>
        <v>36.4</v>
      </c>
    </row>
    <row r="92" spans="1:8" s="5" customFormat="1" ht="31.5">
      <c r="A92" s="6">
        <v>3110</v>
      </c>
      <c r="B92" s="10" t="s">
        <v>25</v>
      </c>
      <c r="C92" s="8"/>
      <c r="D92" s="8"/>
      <c r="E92" s="8">
        <v>407.3</v>
      </c>
      <c r="F92" s="8">
        <v>202.8</v>
      </c>
      <c r="G92" s="8">
        <f t="shared" si="15"/>
        <v>407.3</v>
      </c>
      <c r="H92" s="8">
        <f>D92+F92</f>
        <v>202.8</v>
      </c>
    </row>
    <row r="93" spans="1:8" s="5" customFormat="1" ht="15.75">
      <c r="A93" s="6">
        <v>3132</v>
      </c>
      <c r="B93" s="10" t="s">
        <v>27</v>
      </c>
      <c r="C93" s="8"/>
      <c r="D93" s="8"/>
      <c r="E93" s="8">
        <v>1000</v>
      </c>
      <c r="F93" s="8">
        <v>984.3</v>
      </c>
      <c r="G93" s="8">
        <f t="shared" si="15"/>
        <v>1000</v>
      </c>
      <c r="H93" s="8">
        <f>D93+F93</f>
        <v>984.3</v>
      </c>
    </row>
    <row r="94" spans="1:8" s="5" customFormat="1" ht="47.25">
      <c r="A94" s="9">
        <v>4111090</v>
      </c>
      <c r="B94" s="9" t="s">
        <v>36</v>
      </c>
      <c r="C94" s="7">
        <f aca="true" t="shared" si="17" ref="C94:H94">SUM(C95:C104)</f>
        <v>47162.8</v>
      </c>
      <c r="D94" s="7">
        <f t="shared" si="17"/>
        <v>42633.600000000006</v>
      </c>
      <c r="E94" s="7">
        <f t="shared" si="17"/>
        <v>95.7</v>
      </c>
      <c r="F94" s="7">
        <f t="shared" si="17"/>
        <v>91.7</v>
      </c>
      <c r="G94" s="7">
        <f t="shared" si="17"/>
        <v>47258.5</v>
      </c>
      <c r="H94" s="7">
        <f t="shared" si="17"/>
        <v>42725.3</v>
      </c>
    </row>
    <row r="95" spans="1:8" s="5" customFormat="1" ht="15.75">
      <c r="A95" s="6">
        <v>2111</v>
      </c>
      <c r="B95" s="10" t="s">
        <v>9</v>
      </c>
      <c r="C95" s="8">
        <v>31672.7</v>
      </c>
      <c r="D95" s="8">
        <v>31672.7</v>
      </c>
      <c r="E95" s="8"/>
      <c r="F95" s="8"/>
      <c r="G95" s="8">
        <f>C95+E95</f>
        <v>31672.7</v>
      </c>
      <c r="H95" s="8">
        <f>D95+F95</f>
        <v>31672.7</v>
      </c>
    </row>
    <row r="96" spans="1:8" s="5" customFormat="1" ht="15.75">
      <c r="A96" s="6">
        <v>2120</v>
      </c>
      <c r="B96" s="10" t="s">
        <v>10</v>
      </c>
      <c r="C96" s="8">
        <v>6968</v>
      </c>
      <c r="D96" s="8">
        <v>6937.7</v>
      </c>
      <c r="E96" s="8"/>
      <c r="F96" s="8"/>
      <c r="G96" s="8">
        <f aca="true" t="shared" si="18" ref="G96:G104">C96+E96</f>
        <v>6968</v>
      </c>
      <c r="H96" s="8">
        <f aca="true" t="shared" si="19" ref="H96:H104">D96+F96</f>
        <v>6937.7</v>
      </c>
    </row>
    <row r="97" spans="1:8" s="5" customFormat="1" ht="15.75">
      <c r="A97" s="6">
        <v>2210</v>
      </c>
      <c r="B97" s="10" t="s">
        <v>11</v>
      </c>
      <c r="C97" s="8">
        <v>1583.6</v>
      </c>
      <c r="D97" s="8">
        <v>1583.6</v>
      </c>
      <c r="E97" s="8"/>
      <c r="F97" s="8"/>
      <c r="G97" s="8">
        <f t="shared" si="18"/>
        <v>1583.6</v>
      </c>
      <c r="H97" s="8">
        <f t="shared" si="19"/>
        <v>1583.6</v>
      </c>
    </row>
    <row r="98" spans="1:8" s="5" customFormat="1" ht="15.75">
      <c r="A98" s="6">
        <v>2220</v>
      </c>
      <c r="B98" s="6" t="s">
        <v>12</v>
      </c>
      <c r="C98" s="8">
        <v>30</v>
      </c>
      <c r="D98" s="8">
        <v>24.5</v>
      </c>
      <c r="E98" s="8"/>
      <c r="F98" s="8"/>
      <c r="G98" s="8">
        <f t="shared" si="18"/>
        <v>30</v>
      </c>
      <c r="H98" s="8">
        <f t="shared" si="19"/>
        <v>24.5</v>
      </c>
    </row>
    <row r="99" spans="1:8" s="5" customFormat="1" ht="15.75">
      <c r="A99" s="6">
        <v>2240</v>
      </c>
      <c r="B99" s="6" t="s">
        <v>14</v>
      </c>
      <c r="C99" s="8">
        <v>1660</v>
      </c>
      <c r="D99" s="8">
        <v>1086.1</v>
      </c>
      <c r="E99" s="8"/>
      <c r="F99" s="8"/>
      <c r="G99" s="8">
        <f t="shared" si="18"/>
        <v>1660</v>
      </c>
      <c r="H99" s="8">
        <f t="shared" si="19"/>
        <v>1086.1</v>
      </c>
    </row>
    <row r="100" spans="1:8" s="5" customFormat="1" ht="15.75">
      <c r="A100" s="6">
        <v>2271</v>
      </c>
      <c r="B100" s="10" t="s">
        <v>16</v>
      </c>
      <c r="C100" s="8">
        <v>4461.9</v>
      </c>
      <c r="D100" s="8">
        <v>1085.3</v>
      </c>
      <c r="E100" s="8"/>
      <c r="F100" s="8"/>
      <c r="G100" s="8">
        <f t="shared" si="18"/>
        <v>4461.9</v>
      </c>
      <c r="H100" s="8">
        <f t="shared" si="19"/>
        <v>1085.3</v>
      </c>
    </row>
    <row r="101" spans="1:8" s="5" customFormat="1" ht="15.75">
      <c r="A101" s="6">
        <v>2272</v>
      </c>
      <c r="B101" s="10" t="s">
        <v>17</v>
      </c>
      <c r="C101" s="8">
        <v>31</v>
      </c>
      <c r="D101" s="8">
        <v>28.6</v>
      </c>
      <c r="E101" s="8"/>
      <c r="F101" s="8"/>
      <c r="G101" s="8">
        <f t="shared" si="18"/>
        <v>31</v>
      </c>
      <c r="H101" s="8">
        <f t="shared" si="19"/>
        <v>28.6</v>
      </c>
    </row>
    <row r="102" spans="1:8" s="5" customFormat="1" ht="15.75">
      <c r="A102" s="6">
        <v>2273</v>
      </c>
      <c r="B102" s="10" t="s">
        <v>18</v>
      </c>
      <c r="C102" s="8">
        <v>719.3</v>
      </c>
      <c r="D102" s="8">
        <v>178.8</v>
      </c>
      <c r="E102" s="8"/>
      <c r="F102" s="8"/>
      <c r="G102" s="8">
        <f t="shared" si="18"/>
        <v>719.3</v>
      </c>
      <c r="H102" s="8">
        <f t="shared" si="19"/>
        <v>178.8</v>
      </c>
    </row>
    <row r="103" spans="1:8" s="5" customFormat="1" ht="31.5">
      <c r="A103" s="6">
        <v>2275</v>
      </c>
      <c r="B103" s="10" t="s">
        <v>68</v>
      </c>
      <c r="C103" s="8">
        <v>36.3</v>
      </c>
      <c r="D103" s="8">
        <v>36.3</v>
      </c>
      <c r="E103" s="8"/>
      <c r="F103" s="8"/>
      <c r="G103" s="8">
        <f t="shared" si="18"/>
        <v>36.3</v>
      </c>
      <c r="H103" s="8">
        <f t="shared" si="19"/>
        <v>36.3</v>
      </c>
    </row>
    <row r="104" spans="1:8" s="5" customFormat="1" ht="31.5">
      <c r="A104" s="6">
        <v>3110</v>
      </c>
      <c r="B104" s="10" t="s">
        <v>25</v>
      </c>
      <c r="C104" s="8"/>
      <c r="D104" s="8"/>
      <c r="E104" s="8">
        <v>95.7</v>
      </c>
      <c r="F104" s="8">
        <v>91.7</v>
      </c>
      <c r="G104" s="8">
        <f t="shared" si="18"/>
        <v>95.7</v>
      </c>
      <c r="H104" s="8">
        <f t="shared" si="19"/>
        <v>91.7</v>
      </c>
    </row>
    <row r="105" spans="1:8" s="5" customFormat="1" ht="63">
      <c r="A105" s="9">
        <v>4111100</v>
      </c>
      <c r="B105" s="9" t="s">
        <v>37</v>
      </c>
      <c r="C105" s="7">
        <f aca="true" t="shared" si="20" ref="C105:H105">SUM(C106:C111)</f>
        <v>32838.600000000006</v>
      </c>
      <c r="D105" s="7">
        <f t="shared" si="20"/>
        <v>32357</v>
      </c>
      <c r="E105" s="7">
        <f t="shared" si="20"/>
        <v>0</v>
      </c>
      <c r="F105" s="7">
        <f t="shared" si="20"/>
        <v>0</v>
      </c>
      <c r="G105" s="7">
        <f t="shared" si="20"/>
        <v>32838.600000000006</v>
      </c>
      <c r="H105" s="7">
        <f t="shared" si="20"/>
        <v>32357</v>
      </c>
    </row>
    <row r="106" spans="1:8" s="5" customFormat="1" ht="15.75">
      <c r="A106" s="6">
        <v>2111</v>
      </c>
      <c r="B106" s="10" t="s">
        <v>9</v>
      </c>
      <c r="C106" s="8">
        <v>24777</v>
      </c>
      <c r="D106" s="8">
        <v>24777</v>
      </c>
      <c r="E106" s="8"/>
      <c r="F106" s="8"/>
      <c r="G106" s="8">
        <f aca="true" t="shared" si="21" ref="G106:H111">C106+E106</f>
        <v>24777</v>
      </c>
      <c r="H106" s="8">
        <f t="shared" si="21"/>
        <v>24777</v>
      </c>
    </row>
    <row r="107" spans="1:8" s="5" customFormat="1" ht="15.75">
      <c r="A107" s="6">
        <v>2120</v>
      </c>
      <c r="B107" s="10" t="s">
        <v>10</v>
      </c>
      <c r="C107" s="8">
        <v>5450.9</v>
      </c>
      <c r="D107" s="8">
        <v>5327.2</v>
      </c>
      <c r="E107" s="8"/>
      <c r="F107" s="8"/>
      <c r="G107" s="8">
        <f t="shared" si="21"/>
        <v>5450.9</v>
      </c>
      <c r="H107" s="8">
        <f t="shared" si="21"/>
        <v>5327.2</v>
      </c>
    </row>
    <row r="108" spans="1:8" s="5" customFormat="1" ht="15.75">
      <c r="A108" s="6">
        <v>2240</v>
      </c>
      <c r="B108" s="10" t="s">
        <v>14</v>
      </c>
      <c r="C108" s="8">
        <v>1110.7</v>
      </c>
      <c r="D108" s="8">
        <v>1108.8</v>
      </c>
      <c r="E108" s="8"/>
      <c r="F108" s="8"/>
      <c r="G108" s="8">
        <f t="shared" si="21"/>
        <v>1110.7</v>
      </c>
      <c r="H108" s="8">
        <f t="shared" si="21"/>
        <v>1108.8</v>
      </c>
    </row>
    <row r="109" spans="1:8" s="5" customFormat="1" ht="15.75">
      <c r="A109" s="6">
        <v>2271</v>
      </c>
      <c r="B109" s="10" t="s">
        <v>16</v>
      </c>
      <c r="C109" s="8">
        <v>1308.9</v>
      </c>
      <c r="D109" s="8">
        <v>994.1</v>
      </c>
      <c r="E109" s="8"/>
      <c r="F109" s="8"/>
      <c r="G109" s="8">
        <f t="shared" si="21"/>
        <v>1308.9</v>
      </c>
      <c r="H109" s="8">
        <f t="shared" si="21"/>
        <v>994.1</v>
      </c>
    </row>
    <row r="110" spans="1:8" s="5" customFormat="1" ht="15.75">
      <c r="A110" s="6">
        <v>2272</v>
      </c>
      <c r="B110" s="10" t="s">
        <v>17</v>
      </c>
      <c r="C110" s="8">
        <v>36.9</v>
      </c>
      <c r="D110" s="8">
        <v>24.5</v>
      </c>
      <c r="E110" s="8"/>
      <c r="F110" s="8"/>
      <c r="G110" s="8">
        <f t="shared" si="21"/>
        <v>36.9</v>
      </c>
      <c r="H110" s="8">
        <f t="shared" si="21"/>
        <v>24.5</v>
      </c>
    </row>
    <row r="111" spans="1:8" s="5" customFormat="1" ht="15.75">
      <c r="A111" s="6">
        <v>2273</v>
      </c>
      <c r="B111" s="10" t="s">
        <v>18</v>
      </c>
      <c r="C111" s="8">
        <v>154.2</v>
      </c>
      <c r="D111" s="8">
        <v>125.4</v>
      </c>
      <c r="E111" s="8"/>
      <c r="F111" s="8"/>
      <c r="G111" s="8">
        <f t="shared" si="21"/>
        <v>154.2</v>
      </c>
      <c r="H111" s="8">
        <f t="shared" si="21"/>
        <v>125.4</v>
      </c>
    </row>
    <row r="112" spans="1:8" s="5" customFormat="1" ht="31.5">
      <c r="A112" s="9">
        <v>4111150</v>
      </c>
      <c r="B112" s="9" t="s">
        <v>38</v>
      </c>
      <c r="C112" s="7">
        <f aca="true" t="shared" si="22" ref="C112:H112">SUM(C113:C120)</f>
        <v>7108.400000000001</v>
      </c>
      <c r="D112" s="7">
        <f t="shared" si="22"/>
        <v>6547.800000000001</v>
      </c>
      <c r="E112" s="7">
        <f t="shared" si="22"/>
        <v>0</v>
      </c>
      <c r="F112" s="7">
        <f t="shared" si="22"/>
        <v>0</v>
      </c>
      <c r="G112" s="7">
        <f t="shared" si="22"/>
        <v>7108.400000000001</v>
      </c>
      <c r="H112" s="7">
        <f t="shared" si="22"/>
        <v>6547.800000000001</v>
      </c>
    </row>
    <row r="113" spans="1:8" s="5" customFormat="1" ht="15.75">
      <c r="A113" s="6">
        <v>2111</v>
      </c>
      <c r="B113" s="10" t="s">
        <v>9</v>
      </c>
      <c r="C113" s="8">
        <v>5115.8</v>
      </c>
      <c r="D113" s="8">
        <v>5115.8</v>
      </c>
      <c r="E113" s="8"/>
      <c r="F113" s="8"/>
      <c r="G113" s="8">
        <f>C113+E113</f>
        <v>5115.8</v>
      </c>
      <c r="H113" s="8">
        <f>D113+F113</f>
        <v>5115.8</v>
      </c>
    </row>
    <row r="114" spans="1:8" s="5" customFormat="1" ht="15.75">
      <c r="A114" s="6">
        <v>2120</v>
      </c>
      <c r="B114" s="10" t="s">
        <v>10</v>
      </c>
      <c r="C114" s="8">
        <v>1125.5</v>
      </c>
      <c r="D114" s="8">
        <v>1074.9</v>
      </c>
      <c r="E114" s="8"/>
      <c r="F114" s="8"/>
      <c r="G114" s="8">
        <f aca="true" t="shared" si="23" ref="G114:G120">C114+E114</f>
        <v>1125.5</v>
      </c>
      <c r="H114" s="8">
        <f aca="true" t="shared" si="24" ref="H114:H120">D114+F114</f>
        <v>1074.9</v>
      </c>
    </row>
    <row r="115" spans="1:8" s="5" customFormat="1" ht="15.75">
      <c r="A115" s="6">
        <v>2210</v>
      </c>
      <c r="B115" s="10" t="s">
        <v>11</v>
      </c>
      <c r="C115" s="8">
        <v>225</v>
      </c>
      <c r="D115" s="8">
        <v>224.9</v>
      </c>
      <c r="E115" s="8"/>
      <c r="F115" s="8"/>
      <c r="G115" s="8">
        <f t="shared" si="23"/>
        <v>225</v>
      </c>
      <c r="H115" s="8">
        <f t="shared" si="24"/>
        <v>224.9</v>
      </c>
    </row>
    <row r="116" spans="1:8" s="5" customFormat="1" ht="15.75">
      <c r="A116" s="6">
        <v>2220</v>
      </c>
      <c r="B116" s="6" t="s">
        <v>12</v>
      </c>
      <c r="C116" s="8">
        <v>20</v>
      </c>
      <c r="D116" s="8">
        <v>20</v>
      </c>
      <c r="E116" s="8"/>
      <c r="F116" s="8"/>
      <c r="G116" s="8">
        <f t="shared" si="23"/>
        <v>20</v>
      </c>
      <c r="H116" s="8">
        <f t="shared" si="24"/>
        <v>20</v>
      </c>
    </row>
    <row r="117" spans="1:8" s="5" customFormat="1" ht="15.75">
      <c r="A117" s="6">
        <v>2240</v>
      </c>
      <c r="B117" s="10" t="s">
        <v>14</v>
      </c>
      <c r="C117" s="8">
        <v>41.1</v>
      </c>
      <c r="D117" s="8">
        <v>37.3</v>
      </c>
      <c r="E117" s="8"/>
      <c r="F117" s="8"/>
      <c r="G117" s="8">
        <f t="shared" si="23"/>
        <v>41.1</v>
      </c>
      <c r="H117" s="8">
        <f t="shared" si="24"/>
        <v>37.3</v>
      </c>
    </row>
    <row r="118" spans="1:8" s="5" customFormat="1" ht="15.75">
      <c r="A118" s="6">
        <v>2271</v>
      </c>
      <c r="B118" s="10" t="s">
        <v>16</v>
      </c>
      <c r="C118" s="8">
        <v>520.3</v>
      </c>
      <c r="D118" s="8">
        <v>57.8</v>
      </c>
      <c r="E118" s="8"/>
      <c r="F118" s="8"/>
      <c r="G118" s="8">
        <f t="shared" si="23"/>
        <v>520.3</v>
      </c>
      <c r="H118" s="8">
        <f t="shared" si="24"/>
        <v>57.8</v>
      </c>
    </row>
    <row r="119" spans="1:8" s="5" customFormat="1" ht="15.75">
      <c r="A119" s="6">
        <v>2272</v>
      </c>
      <c r="B119" s="10" t="s">
        <v>17</v>
      </c>
      <c r="C119" s="8">
        <v>8.7</v>
      </c>
      <c r="D119" s="8">
        <v>7</v>
      </c>
      <c r="E119" s="8"/>
      <c r="F119" s="8"/>
      <c r="G119" s="8">
        <f t="shared" si="23"/>
        <v>8.7</v>
      </c>
      <c r="H119" s="8">
        <f t="shared" si="24"/>
        <v>7</v>
      </c>
    </row>
    <row r="120" spans="1:8" s="5" customFormat="1" ht="15.75">
      <c r="A120" s="6">
        <v>2273</v>
      </c>
      <c r="B120" s="10" t="s">
        <v>18</v>
      </c>
      <c r="C120" s="8">
        <v>52</v>
      </c>
      <c r="D120" s="8">
        <v>10.1</v>
      </c>
      <c r="E120" s="8"/>
      <c r="F120" s="8"/>
      <c r="G120" s="8">
        <f t="shared" si="23"/>
        <v>52</v>
      </c>
      <c r="H120" s="8">
        <f t="shared" si="24"/>
        <v>10.1</v>
      </c>
    </row>
    <row r="121" spans="1:8" s="5" customFormat="1" ht="31.5">
      <c r="A121" s="9">
        <v>4111161</v>
      </c>
      <c r="B121" s="9" t="s">
        <v>39</v>
      </c>
      <c r="C121" s="7">
        <f aca="true" t="shared" si="25" ref="C121:H121">SUM(C122:C129)</f>
        <v>20465.899999999998</v>
      </c>
      <c r="D121" s="7">
        <f t="shared" si="25"/>
        <v>17496.700000000004</v>
      </c>
      <c r="E121" s="7">
        <f t="shared" si="25"/>
        <v>0</v>
      </c>
      <c r="F121" s="7">
        <f t="shared" si="25"/>
        <v>0</v>
      </c>
      <c r="G121" s="7">
        <f t="shared" si="25"/>
        <v>20465.899999999998</v>
      </c>
      <c r="H121" s="7">
        <f t="shared" si="25"/>
        <v>17496.700000000004</v>
      </c>
    </row>
    <row r="122" spans="1:8" s="5" customFormat="1" ht="15.75">
      <c r="A122" s="6">
        <v>2111</v>
      </c>
      <c r="B122" s="10" t="s">
        <v>9</v>
      </c>
      <c r="C122" s="8">
        <v>12153.2</v>
      </c>
      <c r="D122" s="8">
        <v>12153.2</v>
      </c>
      <c r="E122" s="8"/>
      <c r="F122" s="8"/>
      <c r="G122" s="8">
        <f>C122+E122</f>
        <v>12153.2</v>
      </c>
      <c r="H122" s="8">
        <f>D122+F122</f>
        <v>12153.2</v>
      </c>
    </row>
    <row r="123" spans="1:8" s="5" customFormat="1" ht="15.75">
      <c r="A123" s="6">
        <v>2120</v>
      </c>
      <c r="B123" s="10" t="s">
        <v>10</v>
      </c>
      <c r="C123" s="8">
        <v>2673.8</v>
      </c>
      <c r="D123" s="8">
        <v>2620.6</v>
      </c>
      <c r="E123" s="8"/>
      <c r="F123" s="8"/>
      <c r="G123" s="8">
        <f aca="true" t="shared" si="26" ref="G123:G129">C123+E123</f>
        <v>2673.8</v>
      </c>
      <c r="H123" s="8">
        <f aca="true" t="shared" si="27" ref="H123:H129">D123+F123</f>
        <v>2620.6</v>
      </c>
    </row>
    <row r="124" spans="1:8" s="5" customFormat="1" ht="15.75">
      <c r="A124" s="6">
        <v>2210</v>
      </c>
      <c r="B124" s="10" t="s">
        <v>11</v>
      </c>
      <c r="C124" s="8">
        <v>325</v>
      </c>
      <c r="D124" s="8">
        <v>325</v>
      </c>
      <c r="E124" s="8"/>
      <c r="F124" s="8"/>
      <c r="G124" s="8">
        <f t="shared" si="26"/>
        <v>325</v>
      </c>
      <c r="H124" s="8">
        <f t="shared" si="27"/>
        <v>325</v>
      </c>
    </row>
    <row r="125" spans="1:8" s="5" customFormat="1" ht="15.75">
      <c r="A125" s="6">
        <v>2240</v>
      </c>
      <c r="B125" s="10" t="s">
        <v>14</v>
      </c>
      <c r="C125" s="8">
        <v>2316</v>
      </c>
      <c r="D125" s="8">
        <v>2124.8</v>
      </c>
      <c r="E125" s="8"/>
      <c r="F125" s="8"/>
      <c r="G125" s="8">
        <f t="shared" si="26"/>
        <v>2316</v>
      </c>
      <c r="H125" s="8">
        <f t="shared" si="27"/>
        <v>2124.8</v>
      </c>
    </row>
    <row r="126" spans="1:8" s="5" customFormat="1" ht="15.75">
      <c r="A126" s="6">
        <v>2271</v>
      </c>
      <c r="B126" s="10" t="s">
        <v>16</v>
      </c>
      <c r="C126" s="8">
        <v>2229.2</v>
      </c>
      <c r="D126" s="8">
        <v>156.7</v>
      </c>
      <c r="E126" s="8"/>
      <c r="F126" s="8"/>
      <c r="G126" s="8">
        <f t="shared" si="26"/>
        <v>2229.2</v>
      </c>
      <c r="H126" s="8">
        <f t="shared" si="27"/>
        <v>156.7</v>
      </c>
    </row>
    <row r="127" spans="1:8" s="5" customFormat="1" ht="15.75">
      <c r="A127" s="6">
        <v>2272</v>
      </c>
      <c r="B127" s="10" t="s">
        <v>17</v>
      </c>
      <c r="C127" s="8">
        <v>85.1</v>
      </c>
      <c r="D127" s="8">
        <v>11.8</v>
      </c>
      <c r="E127" s="8"/>
      <c r="F127" s="8"/>
      <c r="G127" s="8">
        <f t="shared" si="26"/>
        <v>85.1</v>
      </c>
      <c r="H127" s="8">
        <f t="shared" si="27"/>
        <v>11.8</v>
      </c>
    </row>
    <row r="128" spans="1:8" s="5" customFormat="1" ht="15.75">
      <c r="A128" s="6">
        <v>2273</v>
      </c>
      <c r="B128" s="10" t="s">
        <v>18</v>
      </c>
      <c r="C128" s="8">
        <v>661.1</v>
      </c>
      <c r="D128" s="8">
        <v>82.2</v>
      </c>
      <c r="E128" s="8"/>
      <c r="F128" s="8"/>
      <c r="G128" s="8">
        <f t="shared" si="26"/>
        <v>661.1</v>
      </c>
      <c r="H128" s="8">
        <f t="shared" si="27"/>
        <v>82.2</v>
      </c>
    </row>
    <row r="129" spans="1:8" s="5" customFormat="1" ht="31.5">
      <c r="A129" s="6">
        <v>2275</v>
      </c>
      <c r="B129" s="10" t="s">
        <v>68</v>
      </c>
      <c r="C129" s="8">
        <v>22.5</v>
      </c>
      <c r="D129" s="8">
        <v>22.4</v>
      </c>
      <c r="E129" s="8"/>
      <c r="F129" s="8"/>
      <c r="G129" s="8">
        <f t="shared" si="26"/>
        <v>22.5</v>
      </c>
      <c r="H129" s="8">
        <f t="shared" si="27"/>
        <v>22.4</v>
      </c>
    </row>
    <row r="130" spans="1:8" s="5" customFormat="1" ht="15.75">
      <c r="A130" s="9">
        <v>4111162</v>
      </c>
      <c r="B130" s="9" t="s">
        <v>40</v>
      </c>
      <c r="C130" s="7">
        <f aca="true" t="shared" si="28" ref="C130:H130">SUM(C131:C131)</f>
        <v>39.8</v>
      </c>
      <c r="D130" s="7">
        <f t="shared" si="28"/>
        <v>39.8</v>
      </c>
      <c r="E130" s="7">
        <f t="shared" si="28"/>
        <v>0</v>
      </c>
      <c r="F130" s="7">
        <f t="shared" si="28"/>
        <v>0</v>
      </c>
      <c r="G130" s="7">
        <f t="shared" si="28"/>
        <v>39.8</v>
      </c>
      <c r="H130" s="7">
        <f t="shared" si="28"/>
        <v>39.8</v>
      </c>
    </row>
    <row r="131" spans="1:8" s="5" customFormat="1" ht="15.75">
      <c r="A131" s="6">
        <v>2730</v>
      </c>
      <c r="B131" s="10" t="s">
        <v>23</v>
      </c>
      <c r="C131" s="8">
        <v>39.8</v>
      </c>
      <c r="D131" s="8">
        <v>39.8</v>
      </c>
      <c r="E131" s="8"/>
      <c r="F131" s="8"/>
      <c r="G131" s="8">
        <f>C131+E131</f>
        <v>39.8</v>
      </c>
      <c r="H131" s="8">
        <f>D131+F131</f>
        <v>39.8</v>
      </c>
    </row>
    <row r="132" spans="1:8" s="5" customFormat="1" ht="31.5">
      <c r="A132" s="9">
        <v>4111170</v>
      </c>
      <c r="B132" s="9" t="s">
        <v>69</v>
      </c>
      <c r="C132" s="7">
        <f aca="true" t="shared" si="29" ref="C132:H132">SUM(C133:C137)</f>
        <v>2882.4</v>
      </c>
      <c r="D132" s="7">
        <f t="shared" si="29"/>
        <v>1546.7</v>
      </c>
      <c r="E132" s="7">
        <f t="shared" si="29"/>
        <v>2674.6</v>
      </c>
      <c r="F132" s="7">
        <f t="shared" si="29"/>
        <v>2405</v>
      </c>
      <c r="G132" s="7">
        <f t="shared" si="29"/>
        <v>2674.6</v>
      </c>
      <c r="H132" s="7">
        <f t="shared" si="29"/>
        <v>2405</v>
      </c>
    </row>
    <row r="133" spans="1:8" s="5" customFormat="1" ht="15.75">
      <c r="A133" s="6">
        <v>2111</v>
      </c>
      <c r="B133" s="10" t="s">
        <v>9</v>
      </c>
      <c r="C133" s="8">
        <v>2223.3</v>
      </c>
      <c r="D133" s="8">
        <v>1150</v>
      </c>
      <c r="E133" s="8"/>
      <c r="F133" s="8"/>
      <c r="G133" s="8"/>
      <c r="H133" s="8"/>
    </row>
    <row r="134" spans="1:8" s="5" customFormat="1" ht="15.75">
      <c r="A134" s="6">
        <v>2120</v>
      </c>
      <c r="B134" s="10" t="s">
        <v>10</v>
      </c>
      <c r="C134" s="8">
        <v>489.1</v>
      </c>
      <c r="D134" s="8">
        <v>247.7</v>
      </c>
      <c r="E134" s="8"/>
      <c r="F134" s="8"/>
      <c r="G134" s="8"/>
      <c r="H134" s="8"/>
    </row>
    <row r="135" spans="1:8" s="5" customFormat="1" ht="15.75">
      <c r="A135" s="6">
        <v>2210</v>
      </c>
      <c r="B135" s="10" t="s">
        <v>11</v>
      </c>
      <c r="C135" s="8">
        <v>100</v>
      </c>
      <c r="D135" s="8">
        <v>93.8</v>
      </c>
      <c r="E135" s="8"/>
      <c r="F135" s="8"/>
      <c r="G135" s="8"/>
      <c r="H135" s="8"/>
    </row>
    <row r="136" spans="1:8" s="5" customFormat="1" ht="15.75">
      <c r="A136" s="6">
        <v>2240</v>
      </c>
      <c r="B136" s="10" t="s">
        <v>14</v>
      </c>
      <c r="C136" s="8">
        <v>70</v>
      </c>
      <c r="D136" s="8">
        <v>55.2</v>
      </c>
      <c r="E136" s="8"/>
      <c r="F136" s="8"/>
      <c r="G136" s="8"/>
      <c r="H136" s="8"/>
    </row>
    <row r="137" spans="1:8" s="5" customFormat="1" ht="31.5">
      <c r="A137" s="6">
        <v>3110</v>
      </c>
      <c r="B137" s="10" t="s">
        <v>25</v>
      </c>
      <c r="C137" s="8"/>
      <c r="D137" s="8"/>
      <c r="E137" s="8">
        <v>2674.6</v>
      </c>
      <c r="F137" s="8">
        <v>2405</v>
      </c>
      <c r="G137" s="8">
        <f>C137+E137</f>
        <v>2674.6</v>
      </c>
      <c r="H137" s="8">
        <f>D137+F137</f>
        <v>2405</v>
      </c>
    </row>
    <row r="138" spans="1:8" s="5" customFormat="1" ht="63">
      <c r="A138" s="9">
        <v>4113104</v>
      </c>
      <c r="B138" s="9" t="s">
        <v>41</v>
      </c>
      <c r="C138" s="7">
        <f aca="true" t="shared" si="30" ref="C138:H138">SUM(C139:C148)</f>
        <v>13349.8</v>
      </c>
      <c r="D138" s="7">
        <f t="shared" si="30"/>
        <v>13001.200000000003</v>
      </c>
      <c r="E138" s="7">
        <f t="shared" si="30"/>
        <v>17.4</v>
      </c>
      <c r="F138" s="7">
        <f t="shared" si="30"/>
        <v>16.8</v>
      </c>
      <c r="G138" s="7">
        <f t="shared" si="30"/>
        <v>13367.199999999999</v>
      </c>
      <c r="H138" s="7">
        <f t="shared" si="30"/>
        <v>13018.000000000002</v>
      </c>
    </row>
    <row r="139" spans="1:8" s="5" customFormat="1" ht="15.75">
      <c r="A139" s="6">
        <v>2111</v>
      </c>
      <c r="B139" s="10" t="s">
        <v>9</v>
      </c>
      <c r="C139" s="8">
        <v>10301.5</v>
      </c>
      <c r="D139" s="8">
        <v>10301.5</v>
      </c>
      <c r="E139" s="8"/>
      <c r="F139" s="8"/>
      <c r="G139" s="8">
        <f>C139+E139</f>
        <v>10301.5</v>
      </c>
      <c r="H139" s="8">
        <f>D139+F139</f>
        <v>10301.5</v>
      </c>
    </row>
    <row r="140" spans="1:8" s="5" customFormat="1" ht="15.75">
      <c r="A140" s="6">
        <v>2120</v>
      </c>
      <c r="B140" s="10" t="s">
        <v>10</v>
      </c>
      <c r="C140" s="8">
        <v>2266.3</v>
      </c>
      <c r="D140" s="8">
        <v>2201.6</v>
      </c>
      <c r="E140" s="8"/>
      <c r="F140" s="8"/>
      <c r="G140" s="8">
        <f aca="true" t="shared" si="31" ref="G140:G148">C140+E140</f>
        <v>2266.3</v>
      </c>
      <c r="H140" s="8">
        <f aca="true" t="shared" si="32" ref="H140:H148">D140+F140</f>
        <v>2201.6</v>
      </c>
    </row>
    <row r="141" spans="1:8" s="5" customFormat="1" ht="15.75">
      <c r="A141" s="6">
        <v>2210</v>
      </c>
      <c r="B141" s="10" t="s">
        <v>11</v>
      </c>
      <c r="C141" s="8">
        <v>52</v>
      </c>
      <c r="D141" s="8">
        <v>52</v>
      </c>
      <c r="E141" s="8"/>
      <c r="F141" s="8"/>
      <c r="G141" s="8">
        <f t="shared" si="31"/>
        <v>52</v>
      </c>
      <c r="H141" s="8">
        <f t="shared" si="32"/>
        <v>52</v>
      </c>
    </row>
    <row r="142" spans="1:8" s="5" customFormat="1" ht="15.75">
      <c r="A142" s="6">
        <v>2240</v>
      </c>
      <c r="B142" s="10" t="s">
        <v>14</v>
      </c>
      <c r="C142" s="8">
        <v>77</v>
      </c>
      <c r="D142" s="8">
        <v>77</v>
      </c>
      <c r="E142" s="8"/>
      <c r="F142" s="8"/>
      <c r="G142" s="8">
        <f t="shared" si="31"/>
        <v>77</v>
      </c>
      <c r="H142" s="8">
        <f t="shared" si="32"/>
        <v>77</v>
      </c>
    </row>
    <row r="143" spans="1:8" s="5" customFormat="1" ht="15.75">
      <c r="A143" s="6">
        <v>2250</v>
      </c>
      <c r="B143" s="10" t="s">
        <v>15</v>
      </c>
      <c r="C143" s="8">
        <v>230</v>
      </c>
      <c r="D143" s="8">
        <v>207.1</v>
      </c>
      <c r="E143" s="8"/>
      <c r="F143" s="8"/>
      <c r="G143" s="8">
        <f t="shared" si="31"/>
        <v>230</v>
      </c>
      <c r="H143" s="8">
        <f t="shared" si="32"/>
        <v>207.1</v>
      </c>
    </row>
    <row r="144" spans="1:8" s="5" customFormat="1" ht="15.75">
      <c r="A144" s="6">
        <v>2271</v>
      </c>
      <c r="B144" s="10" t="s">
        <v>16</v>
      </c>
      <c r="C144" s="8">
        <v>316.6</v>
      </c>
      <c r="D144" s="8">
        <v>111.7</v>
      </c>
      <c r="E144" s="8"/>
      <c r="F144" s="8"/>
      <c r="G144" s="8">
        <f t="shared" si="31"/>
        <v>316.6</v>
      </c>
      <c r="H144" s="8">
        <f t="shared" si="32"/>
        <v>111.7</v>
      </c>
    </row>
    <row r="145" spans="1:8" s="5" customFormat="1" ht="15.75">
      <c r="A145" s="6">
        <v>2272</v>
      </c>
      <c r="B145" s="10" t="s">
        <v>17</v>
      </c>
      <c r="C145" s="8">
        <v>22</v>
      </c>
      <c r="D145" s="8">
        <v>3.5</v>
      </c>
      <c r="E145" s="8"/>
      <c r="F145" s="8"/>
      <c r="G145" s="8">
        <f t="shared" si="31"/>
        <v>22</v>
      </c>
      <c r="H145" s="8">
        <f t="shared" si="32"/>
        <v>3.5</v>
      </c>
    </row>
    <row r="146" spans="1:8" s="5" customFormat="1" ht="15.75">
      <c r="A146" s="6">
        <v>2273</v>
      </c>
      <c r="B146" s="10" t="s">
        <v>18</v>
      </c>
      <c r="C146" s="8">
        <v>81.4</v>
      </c>
      <c r="D146" s="8">
        <v>44.6</v>
      </c>
      <c r="E146" s="8"/>
      <c r="F146" s="8"/>
      <c r="G146" s="8">
        <f t="shared" si="31"/>
        <v>81.4</v>
      </c>
      <c r="H146" s="8">
        <f t="shared" si="32"/>
        <v>44.6</v>
      </c>
    </row>
    <row r="147" spans="1:8" s="5" customFormat="1" ht="31.5">
      <c r="A147" s="6">
        <v>2275</v>
      </c>
      <c r="B147" s="10" t="s">
        <v>68</v>
      </c>
      <c r="C147" s="8">
        <v>3</v>
      </c>
      <c r="D147" s="8">
        <v>2.2</v>
      </c>
      <c r="E147" s="8"/>
      <c r="F147" s="8"/>
      <c r="G147" s="8">
        <f t="shared" si="31"/>
        <v>3</v>
      </c>
      <c r="H147" s="8">
        <f t="shared" si="32"/>
        <v>2.2</v>
      </c>
    </row>
    <row r="148" spans="1:8" s="5" customFormat="1" ht="31.5">
      <c r="A148" s="6">
        <v>3110</v>
      </c>
      <c r="B148" s="10" t="s">
        <v>25</v>
      </c>
      <c r="C148" s="8"/>
      <c r="D148" s="8"/>
      <c r="E148" s="8">
        <v>17.4</v>
      </c>
      <c r="F148" s="8">
        <v>16.8</v>
      </c>
      <c r="G148" s="8">
        <f t="shared" si="31"/>
        <v>17.4</v>
      </c>
      <c r="H148" s="8">
        <f t="shared" si="32"/>
        <v>16.8</v>
      </c>
    </row>
    <row r="149" spans="1:8" s="14" customFormat="1" ht="78.75">
      <c r="A149" s="9">
        <v>4113111</v>
      </c>
      <c r="B149" s="13" t="s">
        <v>70</v>
      </c>
      <c r="C149" s="7">
        <f aca="true" t="shared" si="33" ref="C149:H149">C150</f>
        <v>0</v>
      </c>
      <c r="D149" s="7">
        <f t="shared" si="33"/>
        <v>0</v>
      </c>
      <c r="E149" s="7">
        <f t="shared" si="33"/>
        <v>175</v>
      </c>
      <c r="F149" s="7">
        <f t="shared" si="33"/>
        <v>171.5</v>
      </c>
      <c r="G149" s="7">
        <f t="shared" si="33"/>
        <v>175</v>
      </c>
      <c r="H149" s="7">
        <f t="shared" si="33"/>
        <v>171.5</v>
      </c>
    </row>
    <row r="150" spans="1:8" s="5" customFormat="1" ht="31.5">
      <c r="A150" s="6">
        <v>3110</v>
      </c>
      <c r="B150" s="10" t="s">
        <v>25</v>
      </c>
      <c r="C150" s="8"/>
      <c r="D150" s="8"/>
      <c r="E150" s="8">
        <v>175</v>
      </c>
      <c r="F150" s="8">
        <v>171.5</v>
      </c>
      <c r="G150" s="8">
        <f>C150+E150</f>
        <v>175</v>
      </c>
      <c r="H150" s="8">
        <f>D150+F150</f>
        <v>171.5</v>
      </c>
    </row>
    <row r="151" spans="1:8" s="5" customFormat="1" ht="47.25">
      <c r="A151" s="9">
        <v>4113121</v>
      </c>
      <c r="B151" s="9" t="s">
        <v>42</v>
      </c>
      <c r="C151" s="7">
        <f aca="true" t="shared" si="34" ref="C151:H151">SUM(C152:C161)</f>
        <v>4585.2</v>
      </c>
      <c r="D151" s="7">
        <f t="shared" si="34"/>
        <v>4488.3</v>
      </c>
      <c r="E151" s="7">
        <f t="shared" si="34"/>
        <v>0</v>
      </c>
      <c r="F151" s="7">
        <f t="shared" si="34"/>
        <v>0</v>
      </c>
      <c r="G151" s="7">
        <f t="shared" si="34"/>
        <v>4585.2</v>
      </c>
      <c r="H151" s="7">
        <f t="shared" si="34"/>
        <v>4488.3</v>
      </c>
    </row>
    <row r="152" spans="1:8" s="5" customFormat="1" ht="15.75">
      <c r="A152" s="6">
        <v>2111</v>
      </c>
      <c r="B152" s="10" t="s">
        <v>9</v>
      </c>
      <c r="C152" s="8">
        <v>3293.2</v>
      </c>
      <c r="D152" s="8">
        <v>3293.2</v>
      </c>
      <c r="E152" s="8"/>
      <c r="F152" s="8"/>
      <c r="G152" s="8">
        <f>C152+E152</f>
        <v>3293.2</v>
      </c>
      <c r="H152" s="8">
        <f>D152+F152</f>
        <v>3293.2</v>
      </c>
    </row>
    <row r="153" spans="1:8" s="5" customFormat="1" ht="15.75">
      <c r="A153" s="6">
        <v>2120</v>
      </c>
      <c r="B153" s="10" t="s">
        <v>10</v>
      </c>
      <c r="C153" s="8">
        <v>724.6</v>
      </c>
      <c r="D153" s="8">
        <v>691.8</v>
      </c>
      <c r="E153" s="8"/>
      <c r="F153" s="8"/>
      <c r="G153" s="8">
        <f aca="true" t="shared" si="35" ref="G153:G161">C153+E153</f>
        <v>724.6</v>
      </c>
      <c r="H153" s="8">
        <f aca="true" t="shared" si="36" ref="H153:H161">D153+F153</f>
        <v>691.8</v>
      </c>
    </row>
    <row r="154" spans="1:8" s="5" customFormat="1" ht="15.75">
      <c r="A154" s="6">
        <v>2210</v>
      </c>
      <c r="B154" s="10" t="s">
        <v>11</v>
      </c>
      <c r="C154" s="8">
        <v>120.8</v>
      </c>
      <c r="D154" s="8">
        <v>120.2</v>
      </c>
      <c r="E154" s="8"/>
      <c r="F154" s="8"/>
      <c r="G154" s="8">
        <f t="shared" si="35"/>
        <v>120.8</v>
      </c>
      <c r="H154" s="8">
        <f t="shared" si="36"/>
        <v>120.2</v>
      </c>
    </row>
    <row r="155" spans="1:8" s="5" customFormat="1" ht="15.75">
      <c r="A155" s="6">
        <v>2240</v>
      </c>
      <c r="B155" s="10" t="s">
        <v>14</v>
      </c>
      <c r="C155" s="8">
        <v>122.5</v>
      </c>
      <c r="D155" s="8">
        <v>119.6</v>
      </c>
      <c r="E155" s="8"/>
      <c r="F155" s="8"/>
      <c r="G155" s="8">
        <f t="shared" si="35"/>
        <v>122.5</v>
      </c>
      <c r="H155" s="8">
        <f t="shared" si="36"/>
        <v>119.6</v>
      </c>
    </row>
    <row r="156" spans="1:8" s="5" customFormat="1" ht="15.75">
      <c r="A156" s="6">
        <v>2250</v>
      </c>
      <c r="B156" s="10" t="s">
        <v>15</v>
      </c>
      <c r="C156" s="8">
        <v>70</v>
      </c>
      <c r="D156" s="8">
        <v>62.7</v>
      </c>
      <c r="E156" s="8"/>
      <c r="F156" s="8"/>
      <c r="G156" s="8">
        <f t="shared" si="35"/>
        <v>70</v>
      </c>
      <c r="H156" s="8">
        <f t="shared" si="36"/>
        <v>62.7</v>
      </c>
    </row>
    <row r="157" spans="1:8" s="5" customFormat="1" ht="15.75">
      <c r="A157" s="6">
        <v>2271</v>
      </c>
      <c r="B157" s="10" t="s">
        <v>16</v>
      </c>
      <c r="C157" s="8">
        <v>74.6</v>
      </c>
      <c r="D157" s="8">
        <v>39.7</v>
      </c>
      <c r="E157" s="8"/>
      <c r="F157" s="8"/>
      <c r="G157" s="8">
        <f t="shared" si="35"/>
        <v>74.6</v>
      </c>
      <c r="H157" s="8">
        <f t="shared" si="36"/>
        <v>39.7</v>
      </c>
    </row>
    <row r="158" spans="1:8" s="5" customFormat="1" ht="15.75">
      <c r="A158" s="6">
        <v>2272</v>
      </c>
      <c r="B158" s="10" t="s">
        <v>17</v>
      </c>
      <c r="C158" s="8">
        <v>3.4</v>
      </c>
      <c r="D158" s="8">
        <v>2</v>
      </c>
      <c r="E158" s="8"/>
      <c r="F158" s="8"/>
      <c r="G158" s="8">
        <f t="shared" si="35"/>
        <v>3.4</v>
      </c>
      <c r="H158" s="8">
        <f t="shared" si="36"/>
        <v>2</v>
      </c>
    </row>
    <row r="159" spans="1:8" s="5" customFormat="1" ht="15.75">
      <c r="A159" s="6">
        <v>2273</v>
      </c>
      <c r="B159" s="10" t="s">
        <v>18</v>
      </c>
      <c r="C159" s="8">
        <v>62</v>
      </c>
      <c r="D159" s="8">
        <v>45.3</v>
      </c>
      <c r="E159" s="8"/>
      <c r="F159" s="8"/>
      <c r="G159" s="8">
        <f t="shared" si="35"/>
        <v>62</v>
      </c>
      <c r="H159" s="8">
        <f t="shared" si="36"/>
        <v>45.3</v>
      </c>
    </row>
    <row r="160" spans="1:8" s="5" customFormat="1" ht="47.25">
      <c r="A160" s="6">
        <v>2282</v>
      </c>
      <c r="B160" s="10" t="s">
        <v>21</v>
      </c>
      <c r="C160" s="8">
        <v>114</v>
      </c>
      <c r="D160" s="8">
        <v>113.8</v>
      </c>
      <c r="E160" s="8"/>
      <c r="F160" s="8"/>
      <c r="G160" s="8">
        <f t="shared" si="35"/>
        <v>114</v>
      </c>
      <c r="H160" s="8">
        <f t="shared" si="36"/>
        <v>113.8</v>
      </c>
    </row>
    <row r="161" spans="1:8" s="5" customFormat="1" ht="15.75">
      <c r="A161" s="6">
        <v>2800</v>
      </c>
      <c r="B161" s="10" t="s">
        <v>24</v>
      </c>
      <c r="C161" s="8">
        <v>0.1</v>
      </c>
      <c r="D161" s="8"/>
      <c r="E161" s="8"/>
      <c r="F161" s="8"/>
      <c r="G161" s="8">
        <f t="shared" si="35"/>
        <v>0.1</v>
      </c>
      <c r="H161" s="8">
        <f t="shared" si="36"/>
        <v>0</v>
      </c>
    </row>
    <row r="162" spans="1:8" s="5" customFormat="1" ht="15.75">
      <c r="A162" s="9">
        <v>4113123</v>
      </c>
      <c r="B162" s="9" t="s">
        <v>43</v>
      </c>
      <c r="C162" s="7">
        <f aca="true" t="shared" si="37" ref="C162:H162">SUM(C163:C164)</f>
        <v>98.1</v>
      </c>
      <c r="D162" s="7">
        <f t="shared" si="37"/>
        <v>97.8</v>
      </c>
      <c r="E162" s="7">
        <f t="shared" si="37"/>
        <v>0</v>
      </c>
      <c r="F162" s="7">
        <f t="shared" si="37"/>
        <v>0</v>
      </c>
      <c r="G162" s="7">
        <f t="shared" si="37"/>
        <v>98.1</v>
      </c>
      <c r="H162" s="7">
        <f t="shared" si="37"/>
        <v>97.8</v>
      </c>
    </row>
    <row r="163" spans="1:8" s="5" customFormat="1" ht="15.75">
      <c r="A163" s="6">
        <v>2210</v>
      </c>
      <c r="B163" s="6" t="s">
        <v>11</v>
      </c>
      <c r="C163" s="8">
        <v>40.2</v>
      </c>
      <c r="D163" s="8">
        <v>39.9</v>
      </c>
      <c r="E163" s="8"/>
      <c r="F163" s="8"/>
      <c r="G163" s="8">
        <f>C163+E163</f>
        <v>40.2</v>
      </c>
      <c r="H163" s="8">
        <f>D163+F163</f>
        <v>39.9</v>
      </c>
    </row>
    <row r="164" spans="1:8" s="5" customFormat="1" ht="15.75">
      <c r="A164" s="6">
        <v>2240</v>
      </c>
      <c r="B164" s="10" t="s">
        <v>14</v>
      </c>
      <c r="C164" s="8">
        <v>57.9</v>
      </c>
      <c r="D164" s="8">
        <v>57.9</v>
      </c>
      <c r="E164" s="8"/>
      <c r="F164" s="8"/>
      <c r="G164" s="8">
        <f>C164+E164</f>
        <v>57.9</v>
      </c>
      <c r="H164" s="8">
        <f>D164+F164</f>
        <v>57.9</v>
      </c>
    </row>
    <row r="165" spans="1:8" s="5" customFormat="1" ht="31.5">
      <c r="A165" s="9">
        <v>4113132</v>
      </c>
      <c r="B165" s="9" t="s">
        <v>44</v>
      </c>
      <c r="C165" s="7">
        <f aca="true" t="shared" si="38" ref="C165:H165">SUM(C166:C174)</f>
        <v>7223.799999999999</v>
      </c>
      <c r="D165" s="7">
        <f t="shared" si="38"/>
        <v>6602.099999999999</v>
      </c>
      <c r="E165" s="7">
        <f t="shared" si="38"/>
        <v>797.3</v>
      </c>
      <c r="F165" s="7">
        <f t="shared" si="38"/>
        <v>796.9</v>
      </c>
      <c r="G165" s="7">
        <f t="shared" si="38"/>
        <v>8021.099999999999</v>
      </c>
      <c r="H165" s="7">
        <f t="shared" si="38"/>
        <v>7398.999999999999</v>
      </c>
    </row>
    <row r="166" spans="1:8" s="5" customFormat="1" ht="15.75">
      <c r="A166" s="6">
        <v>2111</v>
      </c>
      <c r="B166" s="10" t="s">
        <v>9</v>
      </c>
      <c r="C166" s="8">
        <v>5020</v>
      </c>
      <c r="D166" s="8">
        <v>5020</v>
      </c>
      <c r="E166" s="8"/>
      <c r="F166" s="8"/>
      <c r="G166" s="8">
        <f>C166+E166</f>
        <v>5020</v>
      </c>
      <c r="H166" s="8">
        <f>D166+F166</f>
        <v>5020</v>
      </c>
    </row>
    <row r="167" spans="1:8" s="5" customFormat="1" ht="15.75">
      <c r="A167" s="6">
        <v>2120</v>
      </c>
      <c r="B167" s="10" t="s">
        <v>10</v>
      </c>
      <c r="C167" s="8">
        <v>1104.4</v>
      </c>
      <c r="D167" s="8">
        <v>1081.9</v>
      </c>
      <c r="E167" s="8"/>
      <c r="F167" s="8"/>
      <c r="G167" s="8">
        <f aca="true" t="shared" si="39" ref="G167:G174">C167+E167</f>
        <v>1104.4</v>
      </c>
      <c r="H167" s="8">
        <f aca="true" t="shared" si="40" ref="H167:H174">D167+F167</f>
        <v>1081.9</v>
      </c>
    </row>
    <row r="168" spans="1:8" s="5" customFormat="1" ht="15.75">
      <c r="A168" s="6">
        <v>2210</v>
      </c>
      <c r="B168" s="10" t="s">
        <v>11</v>
      </c>
      <c r="C168" s="8">
        <v>5</v>
      </c>
      <c r="D168" s="8">
        <v>5</v>
      </c>
      <c r="E168" s="8"/>
      <c r="F168" s="8"/>
      <c r="G168" s="8">
        <f t="shared" si="39"/>
        <v>5</v>
      </c>
      <c r="H168" s="8">
        <f t="shared" si="40"/>
        <v>5</v>
      </c>
    </row>
    <row r="169" spans="1:8" s="5" customFormat="1" ht="15.75">
      <c r="A169" s="6">
        <v>2240</v>
      </c>
      <c r="B169" s="10" t="s">
        <v>14</v>
      </c>
      <c r="C169" s="8">
        <v>70.5</v>
      </c>
      <c r="D169" s="8">
        <v>70.5</v>
      </c>
      <c r="E169" s="8"/>
      <c r="F169" s="8"/>
      <c r="G169" s="8">
        <f t="shared" si="39"/>
        <v>70.5</v>
      </c>
      <c r="H169" s="8">
        <f t="shared" si="40"/>
        <v>70.5</v>
      </c>
    </row>
    <row r="170" spans="1:8" s="5" customFormat="1" ht="15.75">
      <c r="A170" s="6">
        <v>2271</v>
      </c>
      <c r="B170" s="10" t="s">
        <v>16</v>
      </c>
      <c r="C170" s="8">
        <v>890.9</v>
      </c>
      <c r="D170" s="8">
        <v>334.2</v>
      </c>
      <c r="E170" s="8"/>
      <c r="F170" s="8"/>
      <c r="G170" s="8">
        <f t="shared" si="39"/>
        <v>890.9</v>
      </c>
      <c r="H170" s="8">
        <f t="shared" si="40"/>
        <v>334.2</v>
      </c>
    </row>
    <row r="171" spans="1:8" s="5" customFormat="1" ht="15.75">
      <c r="A171" s="6">
        <v>2272</v>
      </c>
      <c r="B171" s="10" t="s">
        <v>17</v>
      </c>
      <c r="C171" s="8">
        <v>18</v>
      </c>
      <c r="D171" s="8">
        <v>13.2</v>
      </c>
      <c r="E171" s="8"/>
      <c r="F171" s="8"/>
      <c r="G171" s="8">
        <f t="shared" si="39"/>
        <v>18</v>
      </c>
      <c r="H171" s="8">
        <f t="shared" si="40"/>
        <v>13.2</v>
      </c>
    </row>
    <row r="172" spans="1:8" s="5" customFormat="1" ht="15.75">
      <c r="A172" s="6">
        <v>2273</v>
      </c>
      <c r="B172" s="10" t="s">
        <v>18</v>
      </c>
      <c r="C172" s="8">
        <v>105</v>
      </c>
      <c r="D172" s="8">
        <v>72.2</v>
      </c>
      <c r="E172" s="8"/>
      <c r="F172" s="8"/>
      <c r="G172" s="8">
        <f t="shared" si="39"/>
        <v>105</v>
      </c>
      <c r="H172" s="8">
        <f t="shared" si="40"/>
        <v>72.2</v>
      </c>
    </row>
    <row r="173" spans="1:8" s="5" customFormat="1" ht="31.5">
      <c r="A173" s="6">
        <v>2275</v>
      </c>
      <c r="B173" s="10" t="s">
        <v>68</v>
      </c>
      <c r="C173" s="8">
        <v>10</v>
      </c>
      <c r="D173" s="8">
        <v>5.1</v>
      </c>
      <c r="E173" s="8"/>
      <c r="F173" s="8"/>
      <c r="G173" s="8">
        <f t="shared" si="39"/>
        <v>10</v>
      </c>
      <c r="H173" s="8">
        <f t="shared" si="40"/>
        <v>5.1</v>
      </c>
    </row>
    <row r="174" spans="1:8" s="5" customFormat="1" ht="15.75">
      <c r="A174" s="6">
        <v>3132</v>
      </c>
      <c r="B174" s="10" t="s">
        <v>27</v>
      </c>
      <c r="C174" s="8"/>
      <c r="D174" s="8"/>
      <c r="E174" s="8">
        <v>797.3</v>
      </c>
      <c r="F174" s="8">
        <v>796.9</v>
      </c>
      <c r="G174" s="8">
        <f t="shared" si="39"/>
        <v>797.3</v>
      </c>
      <c r="H174" s="8">
        <f t="shared" si="40"/>
        <v>796.9</v>
      </c>
    </row>
    <row r="175" spans="1:8" s="5" customFormat="1" ht="15.75">
      <c r="A175" s="9">
        <v>4113133</v>
      </c>
      <c r="B175" s="9" t="s">
        <v>45</v>
      </c>
      <c r="C175" s="7">
        <f aca="true" t="shared" si="41" ref="C175:H175">SUM(C176:C178)</f>
        <v>132.6</v>
      </c>
      <c r="D175" s="7">
        <f t="shared" si="41"/>
        <v>132.6</v>
      </c>
      <c r="E175" s="7">
        <f t="shared" si="41"/>
        <v>0</v>
      </c>
      <c r="F175" s="7">
        <f t="shared" si="41"/>
        <v>0</v>
      </c>
      <c r="G175" s="7">
        <f t="shared" si="41"/>
        <v>132.6</v>
      </c>
      <c r="H175" s="7">
        <f t="shared" si="41"/>
        <v>132.6</v>
      </c>
    </row>
    <row r="176" spans="1:8" s="5" customFormat="1" ht="15.75">
      <c r="A176" s="6">
        <v>2210</v>
      </c>
      <c r="B176" s="10" t="s">
        <v>11</v>
      </c>
      <c r="C176" s="8">
        <v>36.8</v>
      </c>
      <c r="D176" s="8">
        <v>36.8</v>
      </c>
      <c r="E176" s="8"/>
      <c r="F176" s="8"/>
      <c r="G176" s="8">
        <f aca="true" t="shared" si="42" ref="G176:H178">C176+E176</f>
        <v>36.8</v>
      </c>
      <c r="H176" s="8">
        <f t="shared" si="42"/>
        <v>36.8</v>
      </c>
    </row>
    <row r="177" spans="1:8" s="5" customFormat="1" ht="15.75">
      <c r="A177" s="6">
        <v>2240</v>
      </c>
      <c r="B177" s="10" t="s">
        <v>14</v>
      </c>
      <c r="C177" s="8">
        <v>70.8</v>
      </c>
      <c r="D177" s="8">
        <v>70.8</v>
      </c>
      <c r="E177" s="8"/>
      <c r="F177" s="8"/>
      <c r="G177" s="8">
        <f t="shared" si="42"/>
        <v>70.8</v>
      </c>
      <c r="H177" s="8">
        <f t="shared" si="42"/>
        <v>70.8</v>
      </c>
    </row>
    <row r="178" spans="1:8" s="5" customFormat="1" ht="47.25">
      <c r="A178" s="6">
        <v>2282</v>
      </c>
      <c r="B178" s="10" t="s">
        <v>21</v>
      </c>
      <c r="C178" s="8">
        <v>25</v>
      </c>
      <c r="D178" s="8">
        <v>25</v>
      </c>
      <c r="E178" s="8"/>
      <c r="F178" s="8"/>
      <c r="G178" s="8">
        <f t="shared" si="42"/>
        <v>25</v>
      </c>
      <c r="H178" s="8">
        <f t="shared" si="42"/>
        <v>25</v>
      </c>
    </row>
    <row r="179" spans="1:8" s="5" customFormat="1" ht="63">
      <c r="A179" s="9">
        <v>4113192</v>
      </c>
      <c r="B179" s="9" t="s">
        <v>46</v>
      </c>
      <c r="C179" s="7">
        <f aca="true" t="shared" si="43" ref="C179:H179">C180</f>
        <v>370</v>
      </c>
      <c r="D179" s="7">
        <f t="shared" si="43"/>
        <v>370</v>
      </c>
      <c r="E179" s="7">
        <f t="shared" si="43"/>
        <v>0</v>
      </c>
      <c r="F179" s="7">
        <f t="shared" si="43"/>
        <v>0</v>
      </c>
      <c r="G179" s="7">
        <f t="shared" si="43"/>
        <v>370</v>
      </c>
      <c r="H179" s="7">
        <f t="shared" si="43"/>
        <v>370</v>
      </c>
    </row>
    <row r="180" spans="1:8" s="5" customFormat="1" ht="31.5">
      <c r="A180" s="6">
        <v>2610</v>
      </c>
      <c r="B180" s="10" t="s">
        <v>22</v>
      </c>
      <c r="C180" s="8">
        <v>370</v>
      </c>
      <c r="D180" s="8">
        <v>370</v>
      </c>
      <c r="E180" s="8"/>
      <c r="F180" s="8"/>
      <c r="G180" s="8">
        <f>C180+E180</f>
        <v>370</v>
      </c>
      <c r="H180" s="8">
        <f>D180+F180</f>
        <v>370</v>
      </c>
    </row>
    <row r="181" spans="1:8" s="5" customFormat="1" ht="31.5">
      <c r="A181" s="9">
        <v>4113210</v>
      </c>
      <c r="B181" s="9" t="s">
        <v>47</v>
      </c>
      <c r="C181" s="7">
        <f aca="true" t="shared" si="44" ref="C181:H181">C182</f>
        <v>56.6</v>
      </c>
      <c r="D181" s="7">
        <f t="shared" si="44"/>
        <v>49.8</v>
      </c>
      <c r="E181" s="7">
        <f t="shared" si="44"/>
        <v>0</v>
      </c>
      <c r="F181" s="7">
        <f t="shared" si="44"/>
        <v>0</v>
      </c>
      <c r="G181" s="7">
        <f t="shared" si="44"/>
        <v>56.6</v>
      </c>
      <c r="H181" s="7">
        <f t="shared" si="44"/>
        <v>49.8</v>
      </c>
    </row>
    <row r="182" spans="1:8" s="5" customFormat="1" ht="47.25">
      <c r="A182" s="6">
        <v>2282</v>
      </c>
      <c r="B182" s="10" t="s">
        <v>21</v>
      </c>
      <c r="C182" s="8">
        <v>56.6</v>
      </c>
      <c r="D182" s="8">
        <v>49.8</v>
      </c>
      <c r="E182" s="8"/>
      <c r="F182" s="8"/>
      <c r="G182" s="8">
        <f>C182+E182</f>
        <v>56.6</v>
      </c>
      <c r="H182" s="8">
        <f>D182+F182</f>
        <v>49.8</v>
      </c>
    </row>
    <row r="183" spans="1:8" s="5" customFormat="1" ht="236.25">
      <c r="A183" s="9">
        <v>4113221</v>
      </c>
      <c r="B183" s="9" t="s">
        <v>48</v>
      </c>
      <c r="C183" s="7">
        <f aca="true" t="shared" si="45" ref="C183:H185">C184</f>
        <v>0</v>
      </c>
      <c r="D183" s="7">
        <f t="shared" si="45"/>
        <v>0</v>
      </c>
      <c r="E183" s="7">
        <f t="shared" si="45"/>
        <v>4941.9</v>
      </c>
      <c r="F183" s="7">
        <f t="shared" si="45"/>
        <v>4941.9</v>
      </c>
      <c r="G183" s="7">
        <f t="shared" si="45"/>
        <v>4941.9</v>
      </c>
      <c r="H183" s="7">
        <f t="shared" si="45"/>
        <v>4941.9</v>
      </c>
    </row>
    <row r="184" spans="1:8" s="5" customFormat="1" ht="15.75">
      <c r="A184" s="6">
        <v>3240</v>
      </c>
      <c r="B184" s="10" t="s">
        <v>30</v>
      </c>
      <c r="C184" s="8"/>
      <c r="D184" s="8"/>
      <c r="E184" s="8">
        <v>4941.9</v>
      </c>
      <c r="F184" s="8">
        <v>4941.9</v>
      </c>
      <c r="G184" s="8">
        <f>C184+E184</f>
        <v>4941.9</v>
      </c>
      <c r="H184" s="8">
        <f>D184+F184</f>
        <v>4941.9</v>
      </c>
    </row>
    <row r="185" spans="1:8" s="5" customFormat="1" ht="378">
      <c r="A185" s="9">
        <v>4113222</v>
      </c>
      <c r="B185" s="9" t="s">
        <v>77</v>
      </c>
      <c r="C185" s="7">
        <f t="shared" si="45"/>
        <v>0</v>
      </c>
      <c r="D185" s="7">
        <f t="shared" si="45"/>
        <v>0</v>
      </c>
      <c r="E185" s="7">
        <f t="shared" si="45"/>
        <v>3272.8</v>
      </c>
      <c r="F185" s="7">
        <f t="shared" si="45"/>
        <v>3272.8</v>
      </c>
      <c r="G185" s="7">
        <f t="shared" si="45"/>
        <v>3272.8</v>
      </c>
      <c r="H185" s="7">
        <f t="shared" si="45"/>
        <v>3272.8</v>
      </c>
    </row>
    <row r="186" spans="1:8" s="5" customFormat="1" ht="15.75">
      <c r="A186" s="6">
        <v>3240</v>
      </c>
      <c r="B186" s="10" t="s">
        <v>30</v>
      </c>
      <c r="C186" s="8"/>
      <c r="D186" s="8"/>
      <c r="E186" s="8">
        <v>3272.8</v>
      </c>
      <c r="F186" s="8">
        <v>3272.8</v>
      </c>
      <c r="G186" s="8">
        <f>C186+E186</f>
        <v>3272.8</v>
      </c>
      <c r="H186" s="8">
        <f>D186+F186</f>
        <v>3272.8</v>
      </c>
    </row>
    <row r="187" spans="1:8" s="5" customFormat="1" ht="252">
      <c r="A187" s="9">
        <v>4113223</v>
      </c>
      <c r="B187" s="9" t="s">
        <v>49</v>
      </c>
      <c r="C187" s="7">
        <f aca="true" t="shared" si="46" ref="C187:H189">C188</f>
        <v>0</v>
      </c>
      <c r="D187" s="7">
        <f t="shared" si="46"/>
        <v>0</v>
      </c>
      <c r="E187" s="7">
        <f t="shared" si="46"/>
        <v>8457.1</v>
      </c>
      <c r="F187" s="7">
        <f t="shared" si="46"/>
        <v>8457.1</v>
      </c>
      <c r="G187" s="7">
        <f t="shared" si="46"/>
        <v>8457.1</v>
      </c>
      <c r="H187" s="7">
        <f t="shared" si="46"/>
        <v>8457.1</v>
      </c>
    </row>
    <row r="188" spans="1:8" s="5" customFormat="1" ht="15.75">
      <c r="A188" s="6">
        <v>3240</v>
      </c>
      <c r="B188" s="10" t="s">
        <v>30</v>
      </c>
      <c r="C188" s="8"/>
      <c r="D188" s="8"/>
      <c r="E188" s="8">
        <v>8457.1</v>
      </c>
      <c r="F188" s="8">
        <v>8457.1</v>
      </c>
      <c r="G188" s="8">
        <f>C188+E188</f>
        <v>8457.1</v>
      </c>
      <c r="H188" s="8">
        <f>D188+F188</f>
        <v>8457.1</v>
      </c>
    </row>
    <row r="189" spans="1:8" s="5" customFormat="1" ht="236.25">
      <c r="A189" s="9">
        <v>4113224</v>
      </c>
      <c r="B189" s="9" t="s">
        <v>78</v>
      </c>
      <c r="C189" s="7">
        <f t="shared" si="46"/>
        <v>0</v>
      </c>
      <c r="D189" s="7">
        <f t="shared" si="46"/>
        <v>0</v>
      </c>
      <c r="E189" s="7">
        <f t="shared" si="46"/>
        <v>2088.4</v>
      </c>
      <c r="F189" s="7">
        <f t="shared" si="46"/>
        <v>2088.4</v>
      </c>
      <c r="G189" s="7">
        <f t="shared" si="46"/>
        <v>2088.4</v>
      </c>
      <c r="H189" s="7">
        <f t="shared" si="46"/>
        <v>2088.4</v>
      </c>
    </row>
    <row r="190" spans="1:8" s="5" customFormat="1" ht="15.75">
      <c r="A190" s="6">
        <v>3240</v>
      </c>
      <c r="B190" s="10" t="s">
        <v>30</v>
      </c>
      <c r="C190" s="8"/>
      <c r="D190" s="8"/>
      <c r="E190" s="8">
        <v>2088.4</v>
      </c>
      <c r="F190" s="8">
        <v>2088.4</v>
      </c>
      <c r="G190" s="8">
        <f>C190+E190</f>
        <v>2088.4</v>
      </c>
      <c r="H190" s="8">
        <f>D190+F190</f>
        <v>2088.4</v>
      </c>
    </row>
    <row r="191" spans="1:8" s="5" customFormat="1" ht="47.25">
      <c r="A191" s="9">
        <v>4113241</v>
      </c>
      <c r="B191" s="9" t="s">
        <v>50</v>
      </c>
      <c r="C191" s="7">
        <f aca="true" t="shared" si="47" ref="C191:H191">SUM(C192:C202)</f>
        <v>6119.8</v>
      </c>
      <c r="D191" s="7">
        <f t="shared" si="47"/>
        <v>5464.599999999999</v>
      </c>
      <c r="E191" s="7">
        <f t="shared" si="47"/>
        <v>2155</v>
      </c>
      <c r="F191" s="7">
        <f t="shared" si="47"/>
        <v>2155</v>
      </c>
      <c r="G191" s="7">
        <f t="shared" si="47"/>
        <v>8274.8</v>
      </c>
      <c r="H191" s="7">
        <f t="shared" si="47"/>
        <v>7619.599999999999</v>
      </c>
    </row>
    <row r="192" spans="1:8" s="5" customFormat="1" ht="15.75">
      <c r="A192" s="6">
        <v>2111</v>
      </c>
      <c r="B192" s="10" t="s">
        <v>9</v>
      </c>
      <c r="C192" s="8">
        <v>3267.8</v>
      </c>
      <c r="D192" s="8">
        <v>3213.3</v>
      </c>
      <c r="E192" s="8"/>
      <c r="F192" s="8"/>
      <c r="G192" s="8">
        <f>C192+E192</f>
        <v>3267.8</v>
      </c>
      <c r="H192" s="8">
        <f>D192+F192</f>
        <v>3213.3</v>
      </c>
    </row>
    <row r="193" spans="1:8" s="5" customFormat="1" ht="15.75">
      <c r="A193" s="6">
        <v>2120</v>
      </c>
      <c r="B193" s="10" t="s">
        <v>10</v>
      </c>
      <c r="C193" s="8">
        <v>718.8</v>
      </c>
      <c r="D193" s="8">
        <v>700.8</v>
      </c>
      <c r="E193" s="8"/>
      <c r="F193" s="8"/>
      <c r="G193" s="8">
        <f aca="true" t="shared" si="48" ref="G193:G202">C193+E193</f>
        <v>718.8</v>
      </c>
      <c r="H193" s="8">
        <f aca="true" t="shared" si="49" ref="H193:H202">D193+F193</f>
        <v>700.8</v>
      </c>
    </row>
    <row r="194" spans="1:8" s="5" customFormat="1" ht="15.75">
      <c r="A194" s="6">
        <v>2210</v>
      </c>
      <c r="B194" s="6" t="s">
        <v>11</v>
      </c>
      <c r="C194" s="8">
        <v>1089.2</v>
      </c>
      <c r="D194" s="8">
        <v>1089.2</v>
      </c>
      <c r="E194" s="8"/>
      <c r="F194" s="8"/>
      <c r="G194" s="8">
        <f t="shared" si="48"/>
        <v>1089.2</v>
      </c>
      <c r="H194" s="8">
        <f t="shared" si="49"/>
        <v>1089.2</v>
      </c>
    </row>
    <row r="195" spans="1:8" s="5" customFormat="1" ht="15.75">
      <c r="A195" s="6">
        <v>2230</v>
      </c>
      <c r="B195" s="10" t="s">
        <v>13</v>
      </c>
      <c r="C195" s="8">
        <v>90</v>
      </c>
      <c r="D195" s="8">
        <v>90</v>
      </c>
      <c r="E195" s="8"/>
      <c r="F195" s="8"/>
      <c r="G195" s="8">
        <f t="shared" si="48"/>
        <v>90</v>
      </c>
      <c r="H195" s="8">
        <f t="shared" si="49"/>
        <v>90</v>
      </c>
    </row>
    <row r="196" spans="1:8" s="5" customFormat="1" ht="15.75">
      <c r="A196" s="6">
        <v>2240</v>
      </c>
      <c r="B196" s="6" t="s">
        <v>14</v>
      </c>
      <c r="C196" s="8">
        <v>110.5</v>
      </c>
      <c r="D196" s="8">
        <v>106.2</v>
      </c>
      <c r="E196" s="8"/>
      <c r="F196" s="8"/>
      <c r="G196" s="8">
        <f t="shared" si="48"/>
        <v>110.5</v>
      </c>
      <c r="H196" s="8">
        <f t="shared" si="49"/>
        <v>106.2</v>
      </c>
    </row>
    <row r="197" spans="1:8" s="5" customFormat="1" ht="15.75">
      <c r="A197" s="6">
        <v>2271</v>
      </c>
      <c r="B197" s="10" t="s">
        <v>16</v>
      </c>
      <c r="C197" s="8">
        <v>601.1</v>
      </c>
      <c r="D197" s="8">
        <v>189</v>
      </c>
      <c r="E197" s="8"/>
      <c r="F197" s="8"/>
      <c r="G197" s="8">
        <f t="shared" si="48"/>
        <v>601.1</v>
      </c>
      <c r="H197" s="8">
        <f t="shared" si="49"/>
        <v>189</v>
      </c>
    </row>
    <row r="198" spans="1:8" s="5" customFormat="1" ht="15.75">
      <c r="A198" s="6">
        <v>2272</v>
      </c>
      <c r="B198" s="10" t="s">
        <v>17</v>
      </c>
      <c r="C198" s="8">
        <v>46</v>
      </c>
      <c r="D198" s="8">
        <v>8.1</v>
      </c>
      <c r="E198" s="8"/>
      <c r="F198" s="8"/>
      <c r="G198" s="8">
        <f t="shared" si="48"/>
        <v>46</v>
      </c>
      <c r="H198" s="8">
        <f t="shared" si="49"/>
        <v>8.1</v>
      </c>
    </row>
    <row r="199" spans="1:8" s="5" customFormat="1" ht="15.75">
      <c r="A199" s="6">
        <v>2273</v>
      </c>
      <c r="B199" s="10" t="s">
        <v>18</v>
      </c>
      <c r="C199" s="8">
        <v>166.7</v>
      </c>
      <c r="D199" s="8">
        <v>39.4</v>
      </c>
      <c r="E199" s="8"/>
      <c r="F199" s="8"/>
      <c r="G199" s="8">
        <f t="shared" si="48"/>
        <v>166.7</v>
      </c>
      <c r="H199" s="8">
        <f t="shared" si="49"/>
        <v>39.4</v>
      </c>
    </row>
    <row r="200" spans="1:8" s="5" customFormat="1" ht="31.5">
      <c r="A200" s="6">
        <v>2275</v>
      </c>
      <c r="B200" s="10" t="s">
        <v>68</v>
      </c>
      <c r="C200" s="8">
        <v>3.3</v>
      </c>
      <c r="D200" s="8">
        <v>2.2</v>
      </c>
      <c r="E200" s="8"/>
      <c r="F200" s="8"/>
      <c r="G200" s="8">
        <f t="shared" si="48"/>
        <v>3.3</v>
      </c>
      <c r="H200" s="8">
        <f t="shared" si="49"/>
        <v>2.2</v>
      </c>
    </row>
    <row r="201" spans="1:8" s="5" customFormat="1" ht="47.25">
      <c r="A201" s="6">
        <v>2282</v>
      </c>
      <c r="B201" s="10" t="s">
        <v>21</v>
      </c>
      <c r="C201" s="8">
        <v>26.4</v>
      </c>
      <c r="D201" s="8">
        <v>26.4</v>
      </c>
      <c r="E201" s="8"/>
      <c r="F201" s="8"/>
      <c r="G201" s="8">
        <f t="shared" si="48"/>
        <v>26.4</v>
      </c>
      <c r="H201" s="8">
        <f t="shared" si="49"/>
        <v>26.4</v>
      </c>
    </row>
    <row r="202" spans="1:8" s="5" customFormat="1" ht="31.5">
      <c r="A202" s="6">
        <v>3110</v>
      </c>
      <c r="B202" s="10" t="s">
        <v>25</v>
      </c>
      <c r="C202" s="8"/>
      <c r="D202" s="8"/>
      <c r="E202" s="8">
        <v>2155</v>
      </c>
      <c r="F202" s="8">
        <v>2155</v>
      </c>
      <c r="G202" s="8">
        <f t="shared" si="48"/>
        <v>2155</v>
      </c>
      <c r="H202" s="8">
        <f t="shared" si="49"/>
        <v>2155</v>
      </c>
    </row>
    <row r="203" spans="1:8" s="5" customFormat="1" ht="31.5">
      <c r="A203" s="9">
        <v>4113242</v>
      </c>
      <c r="B203" s="9" t="s">
        <v>51</v>
      </c>
      <c r="C203" s="7">
        <f aca="true" t="shared" si="50" ref="C203:H203">SUM(C204:C210)</f>
        <v>3795.3</v>
      </c>
      <c r="D203" s="7">
        <f t="shared" si="50"/>
        <v>3610</v>
      </c>
      <c r="E203" s="7">
        <f t="shared" si="50"/>
        <v>0</v>
      </c>
      <c r="F203" s="7">
        <f t="shared" si="50"/>
        <v>0</v>
      </c>
      <c r="G203" s="7">
        <f t="shared" si="50"/>
        <v>3795.3</v>
      </c>
      <c r="H203" s="7">
        <f t="shared" si="50"/>
        <v>3610</v>
      </c>
    </row>
    <row r="204" spans="1:8" s="5" customFormat="1" ht="15.75">
      <c r="A204" s="6">
        <v>2111</v>
      </c>
      <c r="B204" s="10" t="s">
        <v>9</v>
      </c>
      <c r="C204" s="8">
        <v>594.9</v>
      </c>
      <c r="D204" s="8">
        <v>594.6</v>
      </c>
      <c r="E204" s="8"/>
      <c r="F204" s="8"/>
      <c r="G204" s="8">
        <f aca="true" t="shared" si="51" ref="G204:H210">C204+E204</f>
        <v>594.9</v>
      </c>
      <c r="H204" s="8">
        <f t="shared" si="51"/>
        <v>594.6</v>
      </c>
    </row>
    <row r="205" spans="1:8" s="5" customFormat="1" ht="15.75">
      <c r="A205" s="6">
        <v>2120</v>
      </c>
      <c r="B205" s="6" t="s">
        <v>10</v>
      </c>
      <c r="C205" s="8">
        <v>130.9</v>
      </c>
      <c r="D205" s="8">
        <v>130.9</v>
      </c>
      <c r="E205" s="8"/>
      <c r="F205" s="8"/>
      <c r="G205" s="8">
        <f t="shared" si="51"/>
        <v>130.9</v>
      </c>
      <c r="H205" s="8">
        <f t="shared" si="51"/>
        <v>130.9</v>
      </c>
    </row>
    <row r="206" spans="1:8" s="5" customFormat="1" ht="15.75">
      <c r="A206" s="6">
        <v>2210</v>
      </c>
      <c r="B206" s="10" t="s">
        <v>11</v>
      </c>
      <c r="C206" s="8">
        <v>4</v>
      </c>
      <c r="D206" s="8">
        <v>4</v>
      </c>
      <c r="E206" s="8"/>
      <c r="F206" s="8"/>
      <c r="G206" s="8">
        <f t="shared" si="51"/>
        <v>4</v>
      </c>
      <c r="H206" s="8">
        <f t="shared" si="51"/>
        <v>4</v>
      </c>
    </row>
    <row r="207" spans="1:8" s="5" customFormat="1" ht="15.75">
      <c r="A207" s="6">
        <v>2240</v>
      </c>
      <c r="B207" s="10" t="s">
        <v>14</v>
      </c>
      <c r="C207" s="8">
        <v>5.5</v>
      </c>
      <c r="D207" s="8">
        <v>5.2</v>
      </c>
      <c r="E207" s="8"/>
      <c r="F207" s="8"/>
      <c r="G207" s="8">
        <f t="shared" si="51"/>
        <v>5.5</v>
      </c>
      <c r="H207" s="8">
        <f t="shared" si="51"/>
        <v>5.2</v>
      </c>
    </row>
    <row r="208" spans="1:8" s="5" customFormat="1" ht="47.25">
      <c r="A208" s="6">
        <v>2282</v>
      </c>
      <c r="B208" s="10" t="s">
        <v>21</v>
      </c>
      <c r="C208" s="8">
        <v>8</v>
      </c>
      <c r="D208" s="8">
        <v>8</v>
      </c>
      <c r="E208" s="8"/>
      <c r="F208" s="8"/>
      <c r="G208" s="8">
        <f t="shared" si="51"/>
        <v>8</v>
      </c>
      <c r="H208" s="8">
        <f t="shared" si="51"/>
        <v>8</v>
      </c>
    </row>
    <row r="209" spans="1:8" s="5" customFormat="1" ht="31.5">
      <c r="A209" s="6">
        <v>2610</v>
      </c>
      <c r="B209" s="10" t="s">
        <v>22</v>
      </c>
      <c r="C209" s="8">
        <v>682.7</v>
      </c>
      <c r="D209" s="8">
        <v>498</v>
      </c>
      <c r="E209" s="8"/>
      <c r="F209" s="8"/>
      <c r="G209" s="8">
        <f t="shared" si="51"/>
        <v>682.7</v>
      </c>
      <c r="H209" s="8">
        <f t="shared" si="51"/>
        <v>498</v>
      </c>
    </row>
    <row r="210" spans="1:8" s="5" customFormat="1" ht="15.75">
      <c r="A210" s="6">
        <v>2730</v>
      </c>
      <c r="B210" s="10" t="s">
        <v>23</v>
      </c>
      <c r="C210" s="8">
        <v>2369.3</v>
      </c>
      <c r="D210" s="8">
        <v>2369.3</v>
      </c>
      <c r="E210" s="8"/>
      <c r="F210" s="8"/>
      <c r="G210" s="8">
        <f>C210+E210</f>
        <v>2369.3</v>
      </c>
      <c r="H210" s="8">
        <f t="shared" si="51"/>
        <v>2369.3</v>
      </c>
    </row>
    <row r="211" spans="1:8" s="5" customFormat="1" ht="15.75">
      <c r="A211" s="9">
        <v>4114030</v>
      </c>
      <c r="B211" s="9" t="s">
        <v>52</v>
      </c>
      <c r="C211" s="7">
        <f aca="true" t="shared" si="52" ref="C211:H211">SUM(C212:C221)</f>
        <v>20208.4</v>
      </c>
      <c r="D211" s="7">
        <f t="shared" si="52"/>
        <v>19901.4</v>
      </c>
      <c r="E211" s="7">
        <f t="shared" si="52"/>
        <v>1929.9</v>
      </c>
      <c r="F211" s="7">
        <f t="shared" si="52"/>
        <v>1919</v>
      </c>
      <c r="G211" s="7">
        <f t="shared" si="52"/>
        <v>22138.300000000003</v>
      </c>
      <c r="H211" s="7">
        <f t="shared" si="52"/>
        <v>21820.4</v>
      </c>
    </row>
    <row r="212" spans="1:8" s="5" customFormat="1" ht="15.75">
      <c r="A212" s="6">
        <v>2111</v>
      </c>
      <c r="B212" s="10" t="s">
        <v>9</v>
      </c>
      <c r="C212" s="8">
        <v>14330.8</v>
      </c>
      <c r="D212" s="8">
        <v>14246.1</v>
      </c>
      <c r="E212" s="8"/>
      <c r="F212" s="8"/>
      <c r="G212" s="8">
        <f>C212+E212</f>
        <v>14330.8</v>
      </c>
      <c r="H212" s="8">
        <f>D212+F212</f>
        <v>14246.1</v>
      </c>
    </row>
    <row r="213" spans="1:8" s="5" customFormat="1" ht="15.75">
      <c r="A213" s="6">
        <v>2120</v>
      </c>
      <c r="B213" s="10" t="s">
        <v>10</v>
      </c>
      <c r="C213" s="8">
        <v>3152.8</v>
      </c>
      <c r="D213" s="8">
        <v>3152.8</v>
      </c>
      <c r="E213" s="8"/>
      <c r="F213" s="8"/>
      <c r="G213" s="8">
        <f aca="true" t="shared" si="53" ref="G213:G221">C213+E213</f>
        <v>3152.8</v>
      </c>
      <c r="H213" s="8">
        <f aca="true" t="shared" si="54" ref="H213:H221">D213+F213</f>
        <v>3152.8</v>
      </c>
    </row>
    <row r="214" spans="1:8" s="5" customFormat="1" ht="15.75">
      <c r="A214" s="6">
        <v>2210</v>
      </c>
      <c r="B214" s="10" t="s">
        <v>11</v>
      </c>
      <c r="C214" s="8">
        <v>898</v>
      </c>
      <c r="D214" s="8">
        <v>898</v>
      </c>
      <c r="E214" s="8"/>
      <c r="F214" s="8"/>
      <c r="G214" s="8">
        <f t="shared" si="53"/>
        <v>898</v>
      </c>
      <c r="H214" s="8">
        <f t="shared" si="54"/>
        <v>898</v>
      </c>
    </row>
    <row r="215" spans="1:8" s="5" customFormat="1" ht="15.75">
      <c r="A215" s="6">
        <v>2240</v>
      </c>
      <c r="B215" s="10" t="s">
        <v>14</v>
      </c>
      <c r="C215" s="8">
        <v>1027.8</v>
      </c>
      <c r="D215" s="8">
        <v>1023.2</v>
      </c>
      <c r="E215" s="8"/>
      <c r="F215" s="8"/>
      <c r="G215" s="8">
        <f t="shared" si="53"/>
        <v>1027.8</v>
      </c>
      <c r="H215" s="8">
        <f t="shared" si="54"/>
        <v>1023.2</v>
      </c>
    </row>
    <row r="216" spans="1:8" s="5" customFormat="1" ht="15.75">
      <c r="A216" s="6">
        <v>2271</v>
      </c>
      <c r="B216" s="10" t="s">
        <v>16</v>
      </c>
      <c r="C216" s="8">
        <v>628</v>
      </c>
      <c r="D216" s="8">
        <v>465.3</v>
      </c>
      <c r="E216" s="8"/>
      <c r="F216" s="8"/>
      <c r="G216" s="8">
        <f t="shared" si="53"/>
        <v>628</v>
      </c>
      <c r="H216" s="8">
        <f t="shared" si="54"/>
        <v>465.3</v>
      </c>
    </row>
    <row r="217" spans="1:8" s="5" customFormat="1" ht="15.75">
      <c r="A217" s="6">
        <v>2272</v>
      </c>
      <c r="B217" s="10" t="s">
        <v>17</v>
      </c>
      <c r="C217" s="8">
        <v>29.9</v>
      </c>
      <c r="D217" s="8">
        <v>26.1</v>
      </c>
      <c r="E217" s="8"/>
      <c r="F217" s="8"/>
      <c r="G217" s="8">
        <f t="shared" si="53"/>
        <v>29.9</v>
      </c>
      <c r="H217" s="8">
        <f t="shared" si="54"/>
        <v>26.1</v>
      </c>
    </row>
    <row r="218" spans="1:8" s="5" customFormat="1" ht="15.75">
      <c r="A218" s="6">
        <v>2273</v>
      </c>
      <c r="B218" s="10" t="s">
        <v>18</v>
      </c>
      <c r="C218" s="8">
        <v>123.9</v>
      </c>
      <c r="D218" s="8">
        <v>86.4</v>
      </c>
      <c r="E218" s="8"/>
      <c r="F218" s="8"/>
      <c r="G218" s="8">
        <f t="shared" si="53"/>
        <v>123.9</v>
      </c>
      <c r="H218" s="8">
        <f t="shared" si="54"/>
        <v>86.4</v>
      </c>
    </row>
    <row r="219" spans="1:8" s="5" customFormat="1" ht="31.5">
      <c r="A219" s="6">
        <v>2275</v>
      </c>
      <c r="B219" s="10" t="s">
        <v>68</v>
      </c>
      <c r="C219" s="8">
        <v>17.2</v>
      </c>
      <c r="D219" s="8">
        <v>3.5</v>
      </c>
      <c r="E219" s="8"/>
      <c r="F219" s="8"/>
      <c r="G219" s="8">
        <f t="shared" si="53"/>
        <v>17.2</v>
      </c>
      <c r="H219" s="8">
        <f t="shared" si="54"/>
        <v>3.5</v>
      </c>
    </row>
    <row r="220" spans="1:8" s="5" customFormat="1" ht="31.5">
      <c r="A220" s="6">
        <v>3110</v>
      </c>
      <c r="B220" s="10" t="s">
        <v>25</v>
      </c>
      <c r="C220" s="8"/>
      <c r="D220" s="8"/>
      <c r="E220" s="8">
        <v>29.9</v>
      </c>
      <c r="F220" s="8">
        <v>29.4</v>
      </c>
      <c r="G220" s="8">
        <f t="shared" si="53"/>
        <v>29.9</v>
      </c>
      <c r="H220" s="8">
        <f t="shared" si="54"/>
        <v>29.4</v>
      </c>
    </row>
    <row r="221" spans="1:8" s="5" customFormat="1" ht="15.75">
      <c r="A221" s="6">
        <v>3132</v>
      </c>
      <c r="B221" s="10" t="s">
        <v>27</v>
      </c>
      <c r="C221" s="8"/>
      <c r="D221" s="8"/>
      <c r="E221" s="8">
        <v>1900</v>
      </c>
      <c r="F221" s="8">
        <v>1889.6</v>
      </c>
      <c r="G221" s="8">
        <f t="shared" si="53"/>
        <v>1900</v>
      </c>
      <c r="H221" s="8">
        <f t="shared" si="54"/>
        <v>1889.6</v>
      </c>
    </row>
    <row r="222" spans="1:8" s="5" customFormat="1" ht="47.25">
      <c r="A222" s="9">
        <v>4114060</v>
      </c>
      <c r="B222" s="9" t="s">
        <v>53</v>
      </c>
      <c r="C222" s="7">
        <f aca="true" t="shared" si="55" ref="C222:H222">SUM(C223:C230)</f>
        <v>6656.4</v>
      </c>
      <c r="D222" s="7">
        <f t="shared" si="55"/>
        <v>6067.7</v>
      </c>
      <c r="E222" s="7">
        <f t="shared" si="55"/>
        <v>176.5</v>
      </c>
      <c r="F222" s="7">
        <f t="shared" si="55"/>
        <v>173.4</v>
      </c>
      <c r="G222" s="7">
        <f t="shared" si="55"/>
        <v>6764.9</v>
      </c>
      <c r="H222" s="7">
        <f t="shared" si="55"/>
        <v>6173.599999999999</v>
      </c>
    </row>
    <row r="223" spans="1:8" s="5" customFormat="1" ht="15.75">
      <c r="A223" s="6">
        <v>2111</v>
      </c>
      <c r="B223" s="10" t="s">
        <v>9</v>
      </c>
      <c r="C223" s="8">
        <v>4446.7</v>
      </c>
      <c r="D223" s="8">
        <v>4446.7</v>
      </c>
      <c r="E223" s="8"/>
      <c r="F223" s="8"/>
      <c r="G223" s="8">
        <f>C223+E223</f>
        <v>4446.7</v>
      </c>
      <c r="H223" s="8">
        <f>D223+F223</f>
        <v>4446.7</v>
      </c>
    </row>
    <row r="224" spans="1:8" s="5" customFormat="1" ht="15.75">
      <c r="A224" s="6">
        <v>2120</v>
      </c>
      <c r="B224" s="6" t="s">
        <v>10</v>
      </c>
      <c r="C224" s="8">
        <v>978.2</v>
      </c>
      <c r="D224" s="8">
        <v>928.7</v>
      </c>
      <c r="E224" s="8"/>
      <c r="F224" s="8"/>
      <c r="G224" s="8">
        <f aca="true" t="shared" si="56" ref="G224:G230">C224+E224</f>
        <v>978.2</v>
      </c>
      <c r="H224" s="8">
        <f aca="true" t="shared" si="57" ref="H224:H230">D224+F224</f>
        <v>928.7</v>
      </c>
    </row>
    <row r="225" spans="1:8" s="5" customFormat="1" ht="15.75">
      <c r="A225" s="6">
        <v>2210</v>
      </c>
      <c r="B225" s="10" t="s">
        <v>11</v>
      </c>
      <c r="C225" s="8">
        <v>68</v>
      </c>
      <c r="D225" s="8">
        <v>67.5</v>
      </c>
      <c r="E225" s="8"/>
      <c r="F225" s="8"/>
      <c r="G225" s="8"/>
      <c r="H225" s="8"/>
    </row>
    <row r="226" spans="1:8" s="5" customFormat="1" ht="15.75">
      <c r="A226" s="6">
        <v>2240</v>
      </c>
      <c r="B226" s="10" t="s">
        <v>14</v>
      </c>
      <c r="C226" s="8">
        <v>94.9</v>
      </c>
      <c r="D226" s="8">
        <v>93.4</v>
      </c>
      <c r="E226" s="8"/>
      <c r="F226" s="8"/>
      <c r="G226" s="8">
        <f t="shared" si="56"/>
        <v>94.9</v>
      </c>
      <c r="H226" s="8">
        <f t="shared" si="57"/>
        <v>93.4</v>
      </c>
    </row>
    <row r="227" spans="1:8" s="5" customFormat="1" ht="15.75">
      <c r="A227" s="6">
        <v>2271</v>
      </c>
      <c r="B227" s="10" t="s">
        <v>16</v>
      </c>
      <c r="C227" s="8">
        <v>953.5</v>
      </c>
      <c r="D227" s="8">
        <v>452.8</v>
      </c>
      <c r="E227" s="8"/>
      <c r="F227" s="8"/>
      <c r="G227" s="8">
        <f t="shared" si="56"/>
        <v>953.5</v>
      </c>
      <c r="H227" s="8">
        <f t="shared" si="57"/>
        <v>452.8</v>
      </c>
    </row>
    <row r="228" spans="1:8" s="5" customFormat="1" ht="15.75">
      <c r="A228" s="6">
        <v>2272</v>
      </c>
      <c r="B228" s="10" t="s">
        <v>17</v>
      </c>
      <c r="C228" s="8">
        <v>21.1</v>
      </c>
      <c r="D228" s="8">
        <v>10</v>
      </c>
      <c r="E228" s="8"/>
      <c r="F228" s="8"/>
      <c r="G228" s="8">
        <f t="shared" si="56"/>
        <v>21.1</v>
      </c>
      <c r="H228" s="8">
        <f t="shared" si="57"/>
        <v>10</v>
      </c>
    </row>
    <row r="229" spans="1:8" s="5" customFormat="1" ht="15.75">
      <c r="A229" s="6">
        <v>2273</v>
      </c>
      <c r="B229" s="10" t="s">
        <v>18</v>
      </c>
      <c r="C229" s="8">
        <v>94</v>
      </c>
      <c r="D229" s="8">
        <v>68.6</v>
      </c>
      <c r="E229" s="8"/>
      <c r="F229" s="8"/>
      <c r="G229" s="8">
        <f t="shared" si="56"/>
        <v>94</v>
      </c>
      <c r="H229" s="8">
        <f t="shared" si="57"/>
        <v>68.6</v>
      </c>
    </row>
    <row r="230" spans="1:8" s="5" customFormat="1" ht="31.5">
      <c r="A230" s="6">
        <v>3110</v>
      </c>
      <c r="B230" s="10" t="s">
        <v>25</v>
      </c>
      <c r="C230" s="8"/>
      <c r="D230" s="8"/>
      <c r="E230" s="8">
        <v>176.5</v>
      </c>
      <c r="F230" s="8">
        <v>173.4</v>
      </c>
      <c r="G230" s="8">
        <f t="shared" si="56"/>
        <v>176.5</v>
      </c>
      <c r="H230" s="8">
        <f t="shared" si="57"/>
        <v>173.4</v>
      </c>
    </row>
    <row r="231" spans="1:8" s="5" customFormat="1" ht="31.5">
      <c r="A231" s="9">
        <v>4114081</v>
      </c>
      <c r="B231" s="9" t="s">
        <v>54</v>
      </c>
      <c r="C231" s="7">
        <f aca="true" t="shared" si="58" ref="C231:H231">SUM(C232:C240)</f>
        <v>1863.6</v>
      </c>
      <c r="D231" s="7">
        <f t="shared" si="58"/>
        <v>1709.6999999999998</v>
      </c>
      <c r="E231" s="7">
        <f t="shared" si="58"/>
        <v>0</v>
      </c>
      <c r="F231" s="7">
        <f t="shared" si="58"/>
        <v>0</v>
      </c>
      <c r="G231" s="7">
        <f t="shared" si="58"/>
        <v>1863.6</v>
      </c>
      <c r="H231" s="7">
        <f t="shared" si="58"/>
        <v>1709.6999999999998</v>
      </c>
    </row>
    <row r="232" spans="1:8" s="5" customFormat="1" ht="15.75">
      <c r="A232" s="6">
        <v>2111</v>
      </c>
      <c r="B232" s="10" t="s">
        <v>9</v>
      </c>
      <c r="C232" s="8">
        <v>1235.8</v>
      </c>
      <c r="D232" s="8">
        <v>1235.8</v>
      </c>
      <c r="E232" s="8"/>
      <c r="F232" s="8"/>
      <c r="G232" s="8">
        <f>C232+E232</f>
        <v>1235.8</v>
      </c>
      <c r="H232" s="8">
        <f>D232+F232</f>
        <v>1235.8</v>
      </c>
    </row>
    <row r="233" spans="1:8" s="5" customFormat="1" ht="15.75">
      <c r="A233" s="6">
        <v>2120</v>
      </c>
      <c r="B233" s="10" t="s">
        <v>10</v>
      </c>
      <c r="C233" s="8">
        <v>272</v>
      </c>
      <c r="D233" s="8">
        <v>259.2</v>
      </c>
      <c r="E233" s="8"/>
      <c r="F233" s="8"/>
      <c r="G233" s="8">
        <f aca="true" t="shared" si="59" ref="G233:G240">C233+E233</f>
        <v>272</v>
      </c>
      <c r="H233" s="8">
        <f aca="true" t="shared" si="60" ref="H233:H240">D233+F233</f>
        <v>259.2</v>
      </c>
    </row>
    <row r="234" spans="1:8" s="5" customFormat="1" ht="15.75">
      <c r="A234" s="6">
        <v>2210</v>
      </c>
      <c r="B234" s="10" t="s">
        <v>11</v>
      </c>
      <c r="C234" s="8">
        <v>25.5</v>
      </c>
      <c r="D234" s="8">
        <v>25.5</v>
      </c>
      <c r="E234" s="8"/>
      <c r="F234" s="8"/>
      <c r="G234" s="8">
        <f t="shared" si="59"/>
        <v>25.5</v>
      </c>
      <c r="H234" s="8">
        <f t="shared" si="60"/>
        <v>25.5</v>
      </c>
    </row>
    <row r="235" spans="1:8" s="5" customFormat="1" ht="15.75">
      <c r="A235" s="6">
        <v>2240</v>
      </c>
      <c r="B235" s="10" t="s">
        <v>14</v>
      </c>
      <c r="C235" s="8">
        <v>241.2</v>
      </c>
      <c r="D235" s="8">
        <v>165.1</v>
      </c>
      <c r="E235" s="8"/>
      <c r="F235" s="8"/>
      <c r="G235" s="8">
        <f t="shared" si="59"/>
        <v>241.2</v>
      </c>
      <c r="H235" s="8">
        <f t="shared" si="60"/>
        <v>165.1</v>
      </c>
    </row>
    <row r="236" spans="1:8" s="5" customFormat="1" ht="15.75">
      <c r="A236" s="6">
        <v>2271</v>
      </c>
      <c r="B236" s="10" t="s">
        <v>16</v>
      </c>
      <c r="C236" s="8">
        <v>65.5</v>
      </c>
      <c r="D236" s="8">
        <v>14</v>
      </c>
      <c r="E236" s="8"/>
      <c r="F236" s="8"/>
      <c r="G236" s="8">
        <f t="shared" si="59"/>
        <v>65.5</v>
      </c>
      <c r="H236" s="8">
        <f t="shared" si="60"/>
        <v>14</v>
      </c>
    </row>
    <row r="237" spans="1:8" s="5" customFormat="1" ht="15.75">
      <c r="A237" s="6">
        <v>2272</v>
      </c>
      <c r="B237" s="10" t="s">
        <v>17</v>
      </c>
      <c r="C237" s="8">
        <v>3.3</v>
      </c>
      <c r="D237" s="8">
        <v>1</v>
      </c>
      <c r="E237" s="8"/>
      <c r="F237" s="8"/>
      <c r="G237" s="8">
        <f t="shared" si="59"/>
        <v>3.3</v>
      </c>
      <c r="H237" s="8">
        <f t="shared" si="60"/>
        <v>1</v>
      </c>
    </row>
    <row r="238" spans="1:8" s="5" customFormat="1" ht="15.75">
      <c r="A238" s="6">
        <v>2273</v>
      </c>
      <c r="B238" s="10" t="s">
        <v>18</v>
      </c>
      <c r="C238" s="8">
        <v>16.8</v>
      </c>
      <c r="D238" s="8">
        <v>6.5</v>
      </c>
      <c r="E238" s="8"/>
      <c r="F238" s="8"/>
      <c r="G238" s="8">
        <f t="shared" si="59"/>
        <v>16.8</v>
      </c>
      <c r="H238" s="8">
        <f t="shared" si="60"/>
        <v>6.5</v>
      </c>
    </row>
    <row r="239" spans="1:8" s="5" customFormat="1" ht="31.5">
      <c r="A239" s="6">
        <v>2275</v>
      </c>
      <c r="B239" s="10" t="s">
        <v>68</v>
      </c>
      <c r="C239" s="8">
        <v>1</v>
      </c>
      <c r="D239" s="8">
        <v>0.8</v>
      </c>
      <c r="E239" s="8"/>
      <c r="F239" s="8"/>
      <c r="G239" s="8">
        <f t="shared" si="59"/>
        <v>1</v>
      </c>
      <c r="H239" s="8">
        <f t="shared" si="60"/>
        <v>0.8</v>
      </c>
    </row>
    <row r="240" spans="1:8" s="5" customFormat="1" ht="47.25">
      <c r="A240" s="6">
        <v>2282</v>
      </c>
      <c r="B240" s="10" t="s">
        <v>21</v>
      </c>
      <c r="C240" s="8">
        <v>2.5</v>
      </c>
      <c r="D240" s="8">
        <v>1.8</v>
      </c>
      <c r="E240" s="8"/>
      <c r="F240" s="8"/>
      <c r="G240" s="8">
        <f t="shared" si="59"/>
        <v>2.5</v>
      </c>
      <c r="H240" s="8">
        <f t="shared" si="60"/>
        <v>1.8</v>
      </c>
    </row>
    <row r="241" spans="1:8" s="5" customFormat="1" ht="15.75">
      <c r="A241" s="9">
        <v>4114082</v>
      </c>
      <c r="B241" s="9" t="s">
        <v>55</v>
      </c>
      <c r="C241" s="7">
        <f aca="true" t="shared" si="61" ref="C241:H241">SUM(C242:C243)</f>
        <v>1144</v>
      </c>
      <c r="D241" s="7">
        <f t="shared" si="61"/>
        <v>1138.8</v>
      </c>
      <c r="E241" s="7">
        <f t="shared" si="61"/>
        <v>0</v>
      </c>
      <c r="F241" s="7">
        <f t="shared" si="61"/>
        <v>0</v>
      </c>
      <c r="G241" s="7">
        <f t="shared" si="61"/>
        <v>1144</v>
      </c>
      <c r="H241" s="7">
        <f t="shared" si="61"/>
        <v>1138.8</v>
      </c>
    </row>
    <row r="242" spans="1:8" s="5" customFormat="1" ht="15.75">
      <c r="A242" s="6">
        <v>2210</v>
      </c>
      <c r="B242" s="10" t="s">
        <v>11</v>
      </c>
      <c r="C242" s="8">
        <v>337</v>
      </c>
      <c r="D242" s="8">
        <v>336.5</v>
      </c>
      <c r="E242" s="8"/>
      <c r="F242" s="8"/>
      <c r="G242" s="8">
        <f>C242+E242</f>
        <v>337</v>
      </c>
      <c r="H242" s="8">
        <f>D242+F242</f>
        <v>336.5</v>
      </c>
    </row>
    <row r="243" spans="1:8" s="5" customFormat="1" ht="15.75">
      <c r="A243" s="6">
        <v>2240</v>
      </c>
      <c r="B243" s="10" t="s">
        <v>14</v>
      </c>
      <c r="C243" s="8">
        <v>807</v>
      </c>
      <c r="D243" s="8">
        <v>802.3</v>
      </c>
      <c r="E243" s="8"/>
      <c r="F243" s="8"/>
      <c r="G243" s="8">
        <f>C243+E243</f>
        <v>807</v>
      </c>
      <c r="H243" s="8">
        <f>D243+F243</f>
        <v>802.3</v>
      </c>
    </row>
    <row r="244" spans="1:8" s="5" customFormat="1" ht="47.25">
      <c r="A244" s="9">
        <v>4115031</v>
      </c>
      <c r="B244" s="9" t="s">
        <v>56</v>
      </c>
      <c r="C244" s="7">
        <f aca="true" t="shared" si="62" ref="C244:H244">SUM(C245:C251)</f>
        <v>4057.9999999999995</v>
      </c>
      <c r="D244" s="7">
        <f t="shared" si="62"/>
        <v>3440.9</v>
      </c>
      <c r="E244" s="7">
        <f t="shared" si="62"/>
        <v>180</v>
      </c>
      <c r="F244" s="7">
        <f t="shared" si="62"/>
        <v>168.9</v>
      </c>
      <c r="G244" s="7">
        <f>SUM(G245:G251)</f>
        <v>4238</v>
      </c>
      <c r="H244" s="7">
        <f t="shared" si="62"/>
        <v>3609.8</v>
      </c>
    </row>
    <row r="245" spans="1:8" s="5" customFormat="1" ht="15.75">
      <c r="A245" s="6">
        <v>2111</v>
      </c>
      <c r="B245" s="10" t="s">
        <v>9</v>
      </c>
      <c r="C245" s="8">
        <v>3133</v>
      </c>
      <c r="D245" s="8">
        <v>2667</v>
      </c>
      <c r="E245" s="8"/>
      <c r="F245" s="8"/>
      <c r="G245" s="8">
        <f>C245+E245</f>
        <v>3133</v>
      </c>
      <c r="H245" s="8">
        <f>D245+F245</f>
        <v>2667</v>
      </c>
    </row>
    <row r="246" spans="1:8" s="5" customFormat="1" ht="15.75">
      <c r="A246" s="6">
        <v>2120</v>
      </c>
      <c r="B246" s="10" t="s">
        <v>10</v>
      </c>
      <c r="C246" s="8">
        <v>689.2</v>
      </c>
      <c r="D246" s="8">
        <v>583.5</v>
      </c>
      <c r="E246" s="8"/>
      <c r="F246" s="8"/>
      <c r="G246" s="8">
        <f aca="true" t="shared" si="63" ref="G246:G251">C246+E246</f>
        <v>689.2</v>
      </c>
      <c r="H246" s="8">
        <f aca="true" t="shared" si="64" ref="H246:H251">D246+F246</f>
        <v>583.5</v>
      </c>
    </row>
    <row r="247" spans="1:8" s="5" customFormat="1" ht="15.75">
      <c r="A247" s="6">
        <v>2210</v>
      </c>
      <c r="B247" s="10" t="s">
        <v>11</v>
      </c>
      <c r="C247" s="8">
        <v>184</v>
      </c>
      <c r="D247" s="8">
        <v>182.5</v>
      </c>
      <c r="E247" s="8"/>
      <c r="F247" s="8"/>
      <c r="G247" s="8">
        <f>C247+E247</f>
        <v>184</v>
      </c>
      <c r="H247" s="8">
        <f t="shared" si="64"/>
        <v>182.5</v>
      </c>
    </row>
    <row r="248" spans="1:8" s="5" customFormat="1" ht="15.75">
      <c r="A248" s="6">
        <v>2220</v>
      </c>
      <c r="B248" s="6" t="s">
        <v>12</v>
      </c>
      <c r="C248" s="8">
        <v>2.6</v>
      </c>
      <c r="D248" s="8">
        <v>2.5</v>
      </c>
      <c r="E248" s="8"/>
      <c r="F248" s="8"/>
      <c r="G248" s="8">
        <f t="shared" si="63"/>
        <v>2.6</v>
      </c>
      <c r="H248" s="8">
        <f t="shared" si="64"/>
        <v>2.5</v>
      </c>
    </row>
    <row r="249" spans="1:8" s="5" customFormat="1" ht="15.75">
      <c r="A249" s="6">
        <v>2240</v>
      </c>
      <c r="B249" s="10" t="s">
        <v>14</v>
      </c>
      <c r="C249" s="8">
        <v>8.1</v>
      </c>
      <c r="D249" s="8">
        <v>5.4</v>
      </c>
      <c r="E249" s="8"/>
      <c r="F249" s="8"/>
      <c r="G249" s="8">
        <f t="shared" si="63"/>
        <v>8.1</v>
      </c>
      <c r="H249" s="8">
        <f t="shared" si="64"/>
        <v>5.4</v>
      </c>
    </row>
    <row r="250" spans="1:8" s="5" customFormat="1" ht="15.75">
      <c r="A250" s="6">
        <v>2250</v>
      </c>
      <c r="B250" s="6" t="s">
        <v>15</v>
      </c>
      <c r="C250" s="8">
        <v>41.1</v>
      </c>
      <c r="D250" s="8"/>
      <c r="E250" s="8"/>
      <c r="F250" s="8"/>
      <c r="G250" s="8">
        <f t="shared" si="63"/>
        <v>41.1</v>
      </c>
      <c r="H250" s="8">
        <f t="shared" si="64"/>
        <v>0</v>
      </c>
    </row>
    <row r="251" spans="1:8" s="5" customFormat="1" ht="31.5">
      <c r="A251" s="6">
        <v>3110</v>
      </c>
      <c r="B251" s="10" t="s">
        <v>25</v>
      </c>
      <c r="C251" s="8"/>
      <c r="D251" s="8"/>
      <c r="E251" s="8">
        <v>180</v>
      </c>
      <c r="F251" s="8">
        <v>168.9</v>
      </c>
      <c r="G251" s="8">
        <f t="shared" si="63"/>
        <v>180</v>
      </c>
      <c r="H251" s="8">
        <f t="shared" si="64"/>
        <v>168.9</v>
      </c>
    </row>
    <row r="252" spans="1:8" s="14" customFormat="1" ht="47.25">
      <c r="A252" s="9">
        <v>4115045</v>
      </c>
      <c r="B252" s="13" t="s">
        <v>71</v>
      </c>
      <c r="C252" s="7">
        <f aca="true" t="shared" si="65" ref="C252:H252">C253</f>
        <v>0</v>
      </c>
      <c r="D252" s="7">
        <f t="shared" si="65"/>
        <v>0</v>
      </c>
      <c r="E252" s="7">
        <f t="shared" si="65"/>
        <v>2626.7</v>
      </c>
      <c r="F252" s="7">
        <f t="shared" si="65"/>
        <v>0</v>
      </c>
      <c r="G252" s="7">
        <f t="shared" si="65"/>
        <v>2626.7</v>
      </c>
      <c r="H252" s="7">
        <f t="shared" si="65"/>
        <v>0</v>
      </c>
    </row>
    <row r="253" spans="1:8" s="5" customFormat="1" ht="15.75">
      <c r="A253" s="6">
        <v>3142</v>
      </c>
      <c r="B253" s="10" t="s">
        <v>28</v>
      </c>
      <c r="C253" s="8"/>
      <c r="D253" s="8"/>
      <c r="E253" s="8">
        <v>2626.7</v>
      </c>
      <c r="F253" s="8"/>
      <c r="G253" s="8">
        <f>C253+E253</f>
        <v>2626.7</v>
      </c>
      <c r="H253" s="8">
        <f>D253+F253</f>
        <v>0</v>
      </c>
    </row>
    <row r="254" spans="1:8" s="14" customFormat="1" ht="63">
      <c r="A254" s="9">
        <v>4115061</v>
      </c>
      <c r="B254" s="13" t="s">
        <v>72</v>
      </c>
      <c r="C254" s="7">
        <f aca="true" t="shared" si="66" ref="C254:H254">SUM(C255:C256)</f>
        <v>110</v>
      </c>
      <c r="D254" s="7">
        <f t="shared" si="66"/>
        <v>109.8</v>
      </c>
      <c r="E254" s="7">
        <f t="shared" si="66"/>
        <v>0</v>
      </c>
      <c r="F254" s="7">
        <f t="shared" si="66"/>
        <v>0</v>
      </c>
      <c r="G254" s="7">
        <f t="shared" si="66"/>
        <v>110</v>
      </c>
      <c r="H254" s="7">
        <f t="shared" si="66"/>
        <v>109.8</v>
      </c>
    </row>
    <row r="255" spans="1:8" s="5" customFormat="1" ht="15.75">
      <c r="A255" s="6">
        <v>2210</v>
      </c>
      <c r="B255" s="10" t="s">
        <v>11</v>
      </c>
      <c r="C255" s="8">
        <v>48</v>
      </c>
      <c r="D255" s="8">
        <v>47.8</v>
      </c>
      <c r="E255" s="8"/>
      <c r="F255" s="8"/>
      <c r="G255" s="8">
        <f>C255+E255</f>
        <v>48</v>
      </c>
      <c r="H255" s="8">
        <f>D255+F255</f>
        <v>47.8</v>
      </c>
    </row>
    <row r="256" spans="1:8" s="5" customFormat="1" ht="15.75">
      <c r="A256" s="6">
        <v>2240</v>
      </c>
      <c r="B256" s="10" t="s">
        <v>14</v>
      </c>
      <c r="C256" s="8">
        <v>62</v>
      </c>
      <c r="D256" s="8">
        <v>62</v>
      </c>
      <c r="E256" s="8"/>
      <c r="F256" s="8"/>
      <c r="G256" s="8">
        <f>C256+E256</f>
        <v>62</v>
      </c>
      <c r="H256" s="8">
        <f>D256+F256</f>
        <v>62</v>
      </c>
    </row>
    <row r="257" spans="1:8" s="14" customFormat="1" ht="31.5">
      <c r="A257" s="9">
        <v>4116011</v>
      </c>
      <c r="B257" s="13" t="s">
        <v>57</v>
      </c>
      <c r="C257" s="7">
        <f aca="true" t="shared" si="67" ref="C257:H257">SUM(C258:C260)</f>
        <v>0</v>
      </c>
      <c r="D257" s="7">
        <f t="shared" si="67"/>
        <v>0</v>
      </c>
      <c r="E257" s="7">
        <f t="shared" si="67"/>
        <v>139647.8</v>
      </c>
      <c r="F257" s="7">
        <f t="shared" si="67"/>
        <v>135296.3</v>
      </c>
      <c r="G257" s="7">
        <f t="shared" si="67"/>
        <v>139647.8</v>
      </c>
      <c r="H257" s="7">
        <f t="shared" si="67"/>
        <v>135296.3</v>
      </c>
    </row>
    <row r="258" spans="1:8" s="5" customFormat="1" ht="31.5">
      <c r="A258" s="6">
        <v>3131</v>
      </c>
      <c r="B258" s="10" t="s">
        <v>26</v>
      </c>
      <c r="C258" s="8"/>
      <c r="D258" s="8"/>
      <c r="E258" s="8">
        <v>79391</v>
      </c>
      <c r="F258" s="8">
        <v>76364</v>
      </c>
      <c r="G258" s="8">
        <f aca="true" t="shared" si="68" ref="G258:H260">C258+E258</f>
        <v>79391</v>
      </c>
      <c r="H258" s="8">
        <f t="shared" si="68"/>
        <v>76364</v>
      </c>
    </row>
    <row r="259" spans="1:8" s="5" customFormat="1" ht="15.75">
      <c r="A259" s="6">
        <v>3132</v>
      </c>
      <c r="B259" s="10" t="s">
        <v>27</v>
      </c>
      <c r="C259" s="8"/>
      <c r="D259" s="8"/>
      <c r="E259" s="8">
        <v>57256.8</v>
      </c>
      <c r="F259" s="8">
        <v>56773</v>
      </c>
      <c r="G259" s="8">
        <f t="shared" si="68"/>
        <v>57256.8</v>
      </c>
      <c r="H259" s="8">
        <f t="shared" si="68"/>
        <v>56773</v>
      </c>
    </row>
    <row r="260" spans="1:8" s="5" customFormat="1" ht="31.5">
      <c r="A260" s="6">
        <v>3210</v>
      </c>
      <c r="B260" s="10" t="s">
        <v>29</v>
      </c>
      <c r="C260" s="8"/>
      <c r="D260" s="8"/>
      <c r="E260" s="8">
        <v>3000</v>
      </c>
      <c r="F260" s="8">
        <v>2159.3</v>
      </c>
      <c r="G260" s="8">
        <f t="shared" si="68"/>
        <v>3000</v>
      </c>
      <c r="H260" s="8">
        <f t="shared" si="68"/>
        <v>2159.3</v>
      </c>
    </row>
    <row r="261" spans="1:8" s="14" customFormat="1" ht="31.5">
      <c r="A261" s="9">
        <v>4116015</v>
      </c>
      <c r="B261" s="13" t="s">
        <v>58</v>
      </c>
      <c r="C261" s="7">
        <f aca="true" t="shared" si="69" ref="C261:H261">C262</f>
        <v>0</v>
      </c>
      <c r="D261" s="7">
        <f t="shared" si="69"/>
        <v>0</v>
      </c>
      <c r="E261" s="7">
        <f t="shared" si="69"/>
        <v>534</v>
      </c>
      <c r="F261" s="7">
        <f t="shared" si="69"/>
        <v>526.7</v>
      </c>
      <c r="G261" s="7">
        <f t="shared" si="69"/>
        <v>534</v>
      </c>
      <c r="H261" s="7">
        <f t="shared" si="69"/>
        <v>526.7</v>
      </c>
    </row>
    <row r="262" spans="1:8" s="5" customFormat="1" ht="31.5">
      <c r="A262" s="6">
        <v>3131</v>
      </c>
      <c r="B262" s="10" t="s">
        <v>26</v>
      </c>
      <c r="C262" s="8"/>
      <c r="D262" s="8"/>
      <c r="E262" s="8">
        <v>534</v>
      </c>
      <c r="F262" s="8">
        <v>526.7</v>
      </c>
      <c r="G262" s="8">
        <f>C262+E262</f>
        <v>534</v>
      </c>
      <c r="H262" s="8">
        <f>D262+F262</f>
        <v>526.7</v>
      </c>
    </row>
    <row r="263" spans="1:8" s="5" customFormat="1" ht="31.5">
      <c r="A263" s="9">
        <v>4116030</v>
      </c>
      <c r="B263" s="9" t="s">
        <v>59</v>
      </c>
      <c r="C263" s="7">
        <f aca="true" t="shared" si="70" ref="C263:H263">SUM(C264:C265)</f>
        <v>40722.4</v>
      </c>
      <c r="D263" s="7">
        <f t="shared" si="70"/>
        <v>40722.4</v>
      </c>
      <c r="E263" s="7">
        <f t="shared" si="70"/>
        <v>2537.5</v>
      </c>
      <c r="F263" s="7">
        <f t="shared" si="70"/>
        <v>2490.5</v>
      </c>
      <c r="G263" s="7">
        <f t="shared" si="70"/>
        <v>43259.9</v>
      </c>
      <c r="H263" s="7">
        <f t="shared" si="70"/>
        <v>43212.9</v>
      </c>
    </row>
    <row r="264" spans="1:8" s="5" customFormat="1" ht="31.5">
      <c r="A264" s="6">
        <v>2610</v>
      </c>
      <c r="B264" s="10" t="s">
        <v>22</v>
      </c>
      <c r="C264" s="8">
        <v>40722.4</v>
      </c>
      <c r="D264" s="8">
        <v>40722.4</v>
      </c>
      <c r="E264" s="8"/>
      <c r="F264" s="8"/>
      <c r="G264" s="8">
        <f>C264+E264</f>
        <v>40722.4</v>
      </c>
      <c r="H264" s="8">
        <f>D264+F264</f>
        <v>40722.4</v>
      </c>
    </row>
    <row r="265" spans="1:8" s="5" customFormat="1" ht="31.5">
      <c r="A265" s="6">
        <v>3210</v>
      </c>
      <c r="B265" s="10" t="s">
        <v>29</v>
      </c>
      <c r="C265" s="8"/>
      <c r="D265" s="8"/>
      <c r="E265" s="8">
        <v>2537.5</v>
      </c>
      <c r="F265" s="8">
        <v>2490.5</v>
      </c>
      <c r="G265" s="8">
        <f>C265+E265</f>
        <v>2537.5</v>
      </c>
      <c r="H265" s="8">
        <f>D265+F265</f>
        <v>2490.5</v>
      </c>
    </row>
    <row r="266" spans="1:8" s="5" customFormat="1" ht="110.25">
      <c r="A266" s="9">
        <v>4116083</v>
      </c>
      <c r="B266" s="9" t="s">
        <v>73</v>
      </c>
      <c r="C266" s="7">
        <f aca="true" t="shared" si="71" ref="C266:H268">C267</f>
        <v>0</v>
      </c>
      <c r="D266" s="7">
        <f t="shared" si="71"/>
        <v>0</v>
      </c>
      <c r="E266" s="7">
        <f t="shared" si="71"/>
        <v>4750.2</v>
      </c>
      <c r="F266" s="7">
        <f t="shared" si="71"/>
        <v>4507.8</v>
      </c>
      <c r="G266" s="7">
        <f t="shared" si="71"/>
        <v>4750.2</v>
      </c>
      <c r="H266" s="7">
        <f t="shared" si="71"/>
        <v>4507.8</v>
      </c>
    </row>
    <row r="267" spans="1:8" s="5" customFormat="1" ht="15.75">
      <c r="A267" s="6">
        <v>3240</v>
      </c>
      <c r="B267" s="10" t="s">
        <v>30</v>
      </c>
      <c r="C267" s="8"/>
      <c r="D267" s="8"/>
      <c r="E267" s="8">
        <v>4750.2</v>
      </c>
      <c r="F267" s="8">
        <v>4507.8</v>
      </c>
      <c r="G267" s="8">
        <f>C267+E267</f>
        <v>4750.2</v>
      </c>
      <c r="H267" s="8">
        <f>D267+F267</f>
        <v>4507.8</v>
      </c>
    </row>
    <row r="268" spans="1:8" s="5" customFormat="1" ht="31.5">
      <c r="A268" s="9">
        <v>4117310</v>
      </c>
      <c r="B268" s="9" t="s">
        <v>60</v>
      </c>
      <c r="C268" s="7">
        <f t="shared" si="71"/>
        <v>0</v>
      </c>
      <c r="D268" s="7">
        <f t="shared" si="71"/>
        <v>0</v>
      </c>
      <c r="E268" s="7">
        <f t="shared" si="71"/>
        <v>31077.5</v>
      </c>
      <c r="F268" s="7">
        <f t="shared" si="71"/>
        <v>10909.6</v>
      </c>
      <c r="G268" s="7">
        <f t="shared" si="71"/>
        <v>31077.5</v>
      </c>
      <c r="H268" s="7">
        <f t="shared" si="71"/>
        <v>10909.6</v>
      </c>
    </row>
    <row r="269" spans="1:8" s="5" customFormat="1" ht="31.5">
      <c r="A269" s="6">
        <v>3210</v>
      </c>
      <c r="B269" s="10" t="s">
        <v>29</v>
      </c>
      <c r="C269" s="8"/>
      <c r="D269" s="8"/>
      <c r="E269" s="8">
        <v>31077.5</v>
      </c>
      <c r="F269" s="8">
        <v>10909.6</v>
      </c>
      <c r="G269" s="8">
        <f>C269+E269</f>
        <v>31077.5</v>
      </c>
      <c r="H269" s="8">
        <f>D269+F269</f>
        <v>10909.6</v>
      </c>
    </row>
    <row r="270" spans="1:8" s="5" customFormat="1" ht="15.75">
      <c r="A270" s="9">
        <v>4117321</v>
      </c>
      <c r="B270" s="9" t="s">
        <v>61</v>
      </c>
      <c r="C270" s="7">
        <f aca="true" t="shared" si="72" ref="C270:H274">C271</f>
        <v>0</v>
      </c>
      <c r="D270" s="7">
        <f t="shared" si="72"/>
        <v>0</v>
      </c>
      <c r="E270" s="7">
        <f t="shared" si="72"/>
        <v>56830.1</v>
      </c>
      <c r="F270" s="7">
        <f t="shared" si="72"/>
        <v>56345.8</v>
      </c>
      <c r="G270" s="7">
        <f t="shared" si="72"/>
        <v>56830.1</v>
      </c>
      <c r="H270" s="7">
        <f t="shared" si="72"/>
        <v>56345.8</v>
      </c>
    </row>
    <row r="271" spans="1:8" s="5" customFormat="1" ht="15.75">
      <c r="A271" s="6">
        <v>3142</v>
      </c>
      <c r="B271" s="10" t="s">
        <v>28</v>
      </c>
      <c r="C271" s="8"/>
      <c r="D271" s="8"/>
      <c r="E271" s="8">
        <v>56830.1</v>
      </c>
      <c r="F271" s="8">
        <v>56345.8</v>
      </c>
      <c r="G271" s="8">
        <f>C271+E271</f>
        <v>56830.1</v>
      </c>
      <c r="H271" s="8">
        <f>D271+F271</f>
        <v>56345.8</v>
      </c>
    </row>
    <row r="272" spans="1:8" s="5" customFormat="1" ht="15.75">
      <c r="A272" s="9">
        <v>4117322</v>
      </c>
      <c r="B272" s="9" t="s">
        <v>74</v>
      </c>
      <c r="C272" s="7">
        <f t="shared" si="72"/>
        <v>0</v>
      </c>
      <c r="D272" s="7">
        <f t="shared" si="72"/>
        <v>0</v>
      </c>
      <c r="E272" s="7">
        <f t="shared" si="72"/>
        <v>29261</v>
      </c>
      <c r="F272" s="7">
        <f t="shared" si="72"/>
        <v>20980.4</v>
      </c>
      <c r="G272" s="7">
        <f t="shared" si="72"/>
        <v>29261</v>
      </c>
      <c r="H272" s="7">
        <f t="shared" si="72"/>
        <v>20980.4</v>
      </c>
    </row>
    <row r="273" spans="1:8" s="5" customFormat="1" ht="31.5">
      <c r="A273" s="6">
        <v>3210</v>
      </c>
      <c r="B273" s="10" t="s">
        <v>29</v>
      </c>
      <c r="C273" s="8"/>
      <c r="D273" s="8"/>
      <c r="E273" s="8">
        <v>29261</v>
      </c>
      <c r="F273" s="8">
        <v>20980.4</v>
      </c>
      <c r="G273" s="8">
        <f>C273+E273</f>
        <v>29261</v>
      </c>
      <c r="H273" s="8">
        <f>D273+F273</f>
        <v>20980.4</v>
      </c>
    </row>
    <row r="274" spans="1:8" s="5" customFormat="1" ht="31.5">
      <c r="A274" s="9">
        <v>4117323</v>
      </c>
      <c r="B274" s="9" t="s">
        <v>75</v>
      </c>
      <c r="C274" s="7">
        <f t="shared" si="72"/>
        <v>0</v>
      </c>
      <c r="D274" s="7">
        <f t="shared" si="72"/>
        <v>0</v>
      </c>
      <c r="E274" s="7">
        <f t="shared" si="72"/>
        <v>3807</v>
      </c>
      <c r="F274" s="7">
        <f t="shared" si="72"/>
        <v>3792.8</v>
      </c>
      <c r="G274" s="7">
        <f t="shared" si="72"/>
        <v>3807</v>
      </c>
      <c r="H274" s="7">
        <f t="shared" si="72"/>
        <v>3792.8</v>
      </c>
    </row>
    <row r="275" spans="1:8" s="5" customFormat="1" ht="31.5">
      <c r="A275" s="6">
        <v>3210</v>
      </c>
      <c r="B275" s="10" t="s">
        <v>29</v>
      </c>
      <c r="C275" s="8"/>
      <c r="D275" s="8"/>
      <c r="E275" s="8">
        <v>3807</v>
      </c>
      <c r="F275" s="8">
        <v>3792.8</v>
      </c>
      <c r="G275" s="8">
        <f>C275+E275</f>
        <v>3807</v>
      </c>
      <c r="H275" s="8">
        <f>D275+F275</f>
        <v>3792.8</v>
      </c>
    </row>
    <row r="276" spans="1:8" s="5" customFormat="1" ht="47.25">
      <c r="A276" s="9">
        <v>4117363</v>
      </c>
      <c r="B276" s="9" t="s">
        <v>62</v>
      </c>
      <c r="C276" s="7">
        <f aca="true" t="shared" si="73" ref="C276:H276">SUM(C277:C280)</f>
        <v>0</v>
      </c>
      <c r="D276" s="7">
        <f t="shared" si="73"/>
        <v>0</v>
      </c>
      <c r="E276" s="7">
        <f t="shared" si="73"/>
        <v>44290.4</v>
      </c>
      <c r="F276" s="7">
        <f t="shared" si="73"/>
        <v>42343.9</v>
      </c>
      <c r="G276" s="7">
        <f t="shared" si="73"/>
        <v>44290.4</v>
      </c>
      <c r="H276" s="7">
        <f t="shared" si="73"/>
        <v>42343.9</v>
      </c>
    </row>
    <row r="277" spans="1:8" s="5" customFormat="1" ht="31.5">
      <c r="A277" s="6">
        <v>3110</v>
      </c>
      <c r="B277" s="10" t="s">
        <v>25</v>
      </c>
      <c r="C277" s="8"/>
      <c r="D277" s="8"/>
      <c r="E277" s="8">
        <v>303.2</v>
      </c>
      <c r="F277" s="8">
        <v>276.1</v>
      </c>
      <c r="G277" s="8">
        <f aca="true" t="shared" si="74" ref="G277:H280">C277+E277</f>
        <v>303.2</v>
      </c>
      <c r="H277" s="8">
        <f t="shared" si="74"/>
        <v>276.1</v>
      </c>
    </row>
    <row r="278" spans="1:8" s="5" customFormat="1" ht="31.5">
      <c r="A278" s="6">
        <v>3131</v>
      </c>
      <c r="B278" s="10" t="s">
        <v>26</v>
      </c>
      <c r="C278" s="8"/>
      <c r="D278" s="8"/>
      <c r="E278" s="8">
        <v>10734.8</v>
      </c>
      <c r="F278" s="8">
        <v>9500.4</v>
      </c>
      <c r="G278" s="8">
        <f t="shared" si="74"/>
        <v>10734.8</v>
      </c>
      <c r="H278" s="8">
        <f t="shared" si="74"/>
        <v>9500.4</v>
      </c>
    </row>
    <row r="279" spans="1:8" s="5" customFormat="1" ht="15.75">
      <c r="A279" s="6">
        <v>3132</v>
      </c>
      <c r="B279" s="10" t="s">
        <v>27</v>
      </c>
      <c r="C279" s="8"/>
      <c r="D279" s="8"/>
      <c r="E279" s="8">
        <v>27108.4</v>
      </c>
      <c r="F279" s="8">
        <v>26893.4</v>
      </c>
      <c r="G279" s="8">
        <f t="shared" si="74"/>
        <v>27108.4</v>
      </c>
      <c r="H279" s="8">
        <f t="shared" si="74"/>
        <v>26893.4</v>
      </c>
    </row>
    <row r="280" spans="1:8" s="5" customFormat="1" ht="15.75">
      <c r="A280" s="6">
        <v>3142</v>
      </c>
      <c r="B280" s="10" t="s">
        <v>28</v>
      </c>
      <c r="C280" s="8"/>
      <c r="D280" s="8"/>
      <c r="E280" s="8">
        <v>6144</v>
      </c>
      <c r="F280" s="8">
        <v>5674</v>
      </c>
      <c r="G280" s="8">
        <f t="shared" si="74"/>
        <v>6144</v>
      </c>
      <c r="H280" s="8">
        <f t="shared" si="74"/>
        <v>5674</v>
      </c>
    </row>
    <row r="281" spans="1:8" s="5" customFormat="1" ht="47.25">
      <c r="A281" s="9">
        <v>4117461</v>
      </c>
      <c r="B281" s="9" t="s">
        <v>76</v>
      </c>
      <c r="C281" s="7">
        <f aca="true" t="shared" si="75" ref="C281:H281">C282</f>
        <v>0</v>
      </c>
      <c r="D281" s="7">
        <f t="shared" si="75"/>
        <v>0</v>
      </c>
      <c r="E281" s="7">
        <f t="shared" si="75"/>
        <v>236</v>
      </c>
      <c r="F281" s="7">
        <f t="shared" si="75"/>
        <v>235.5</v>
      </c>
      <c r="G281" s="7">
        <f t="shared" si="75"/>
        <v>236</v>
      </c>
      <c r="H281" s="7">
        <f t="shared" si="75"/>
        <v>235.5</v>
      </c>
    </row>
    <row r="282" spans="1:8" s="5" customFormat="1" ht="31.5">
      <c r="A282" s="6">
        <v>3210</v>
      </c>
      <c r="B282" s="10" t="s">
        <v>29</v>
      </c>
      <c r="C282" s="8"/>
      <c r="D282" s="8"/>
      <c r="E282" s="8">
        <v>236</v>
      </c>
      <c r="F282" s="8">
        <v>235.5</v>
      </c>
      <c r="G282" s="8">
        <f>C282+E282</f>
        <v>236</v>
      </c>
      <c r="H282" s="8">
        <f>D282+F282</f>
        <v>235.5</v>
      </c>
    </row>
    <row r="283" spans="1:8" s="5" customFormat="1" ht="141.75">
      <c r="A283" s="9">
        <v>4117691</v>
      </c>
      <c r="B283" s="9" t="s">
        <v>63</v>
      </c>
      <c r="C283" s="7">
        <f aca="true" t="shared" si="76" ref="C283:H283">C284</f>
        <v>0</v>
      </c>
      <c r="D283" s="7">
        <f t="shared" si="76"/>
        <v>0</v>
      </c>
      <c r="E283" s="7">
        <f t="shared" si="76"/>
        <v>13643</v>
      </c>
      <c r="F283" s="7">
        <f t="shared" si="76"/>
        <v>13642.1</v>
      </c>
      <c r="G283" s="7">
        <f t="shared" si="76"/>
        <v>13643</v>
      </c>
      <c r="H283" s="7">
        <f t="shared" si="76"/>
        <v>13642.1</v>
      </c>
    </row>
    <row r="284" spans="1:8" s="5" customFormat="1" ht="31.5">
      <c r="A284" s="6">
        <v>2610</v>
      </c>
      <c r="B284" s="10" t="s">
        <v>22</v>
      </c>
      <c r="C284" s="8"/>
      <c r="D284" s="8"/>
      <c r="E284" s="8">
        <v>13643</v>
      </c>
      <c r="F284" s="8">
        <v>13642.1</v>
      </c>
      <c r="G284" s="8">
        <f>C284+E284</f>
        <v>13643</v>
      </c>
      <c r="H284" s="8">
        <f>D284+F284</f>
        <v>13642.1</v>
      </c>
    </row>
    <row r="285" s="5" customFormat="1" ht="12.75"/>
    <row r="286" s="5" customFormat="1" ht="12.75"/>
    <row r="287" spans="1:8" s="5" customFormat="1" ht="18.75">
      <c r="A287" s="15" t="s">
        <v>64</v>
      </c>
      <c r="B287" s="15"/>
      <c r="C287" s="15"/>
      <c r="D287" s="15"/>
      <c r="E287" s="15"/>
      <c r="F287" s="15"/>
      <c r="G287" s="15"/>
      <c r="H287" s="15"/>
    </row>
    <row r="288" s="5" customFormat="1" ht="12.75"/>
    <row r="289" s="5" customFormat="1" ht="12.75"/>
  </sheetData>
  <sheetProtection/>
  <mergeCells count="11">
    <mergeCell ref="A1:H1"/>
    <mergeCell ref="A2:H2"/>
    <mergeCell ref="A3:H3"/>
    <mergeCell ref="A5:A6"/>
    <mergeCell ref="B5:B6"/>
    <mergeCell ref="A287:H287"/>
    <mergeCell ref="C5:D5"/>
    <mergeCell ref="E5:F5"/>
    <mergeCell ref="G5:H5"/>
    <mergeCell ref="A7:B7"/>
    <mergeCell ref="A32:B32"/>
  </mergeCells>
  <printOptions/>
  <pageMargins left="0.3937007874015748" right="0.3937007874015748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</dc:creator>
  <cp:keywords/>
  <dc:description/>
  <cp:lastModifiedBy>Гаєвська Ірина Іванівна</cp:lastModifiedBy>
  <cp:lastPrinted>2020-03-03T14:10:01Z</cp:lastPrinted>
  <dcterms:created xsi:type="dcterms:W3CDTF">2009-11-06T12:36:00Z</dcterms:created>
  <dcterms:modified xsi:type="dcterms:W3CDTF">2020-03-03T14:22:21Z</dcterms:modified>
  <cp:category/>
  <cp:version/>
  <cp:contentType/>
  <cp:contentStatus/>
</cp:coreProperties>
</file>