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грудень 2019 (2)" sheetId="1" r:id="rId1"/>
  </sheets>
  <definedNames>
    <definedName name="_xlnm.Print_Area" localSheetId="0">'грудень 2019 (2)'!$B$1:$I$68</definedName>
  </definedNames>
  <calcPr fullCalcOnLoad="1" refMode="R1C1"/>
</workbook>
</file>

<file path=xl/sharedStrings.xml><?xml version="1.0" encoding="utf-8"?>
<sst xmlns="http://schemas.openxmlformats.org/spreadsheetml/2006/main" count="134" uniqueCount="104">
  <si>
    <t>Найменування показника</t>
  </si>
  <si>
    <t>Видатки ( спеціальний фонд )</t>
  </si>
  <si>
    <t>Всього видатків (загальний і спеціальний фонд)</t>
  </si>
  <si>
    <t>Видатки  (загальний фонд )</t>
  </si>
  <si>
    <t>тис. грн</t>
  </si>
  <si>
    <t>Код бюджетної класифікації</t>
  </si>
  <si>
    <t xml:space="preserve">План на 2017 рік </t>
  </si>
  <si>
    <t>Виконання показниників, передбачених в бюджеті міста Києва на 2019 рік для Дарницької районної в місті Києві державної адміністрації (без власних надходжень бюджетних установ)</t>
  </si>
  <si>
    <t xml:space="preserve">План на 2019 рік </t>
  </si>
  <si>
    <t>Приріст, % 2019 до 2018 року</t>
  </si>
  <si>
    <t xml:space="preserve">Керівництво і управління Дарницькою районною в місті Києві державною адміністрацією </t>
  </si>
  <si>
    <t>4110160</t>
  </si>
  <si>
    <t>4111010</t>
  </si>
  <si>
    <t>4111020</t>
  </si>
  <si>
    <t>4111030</t>
  </si>
  <si>
    <t>4111070</t>
  </si>
  <si>
    <t>4111090</t>
  </si>
  <si>
    <t>4111100</t>
  </si>
  <si>
    <t>4111150</t>
  </si>
  <si>
    <t>4111161</t>
  </si>
  <si>
    <t>4111162</t>
  </si>
  <si>
    <t>4113104</t>
  </si>
  <si>
    <t>4113121</t>
  </si>
  <si>
    <t>4113123</t>
  </si>
  <si>
    <t>4113132</t>
  </si>
  <si>
    <t>4113133</t>
  </si>
  <si>
    <t>4113192</t>
  </si>
  <si>
    <t>4113210</t>
  </si>
  <si>
    <t>4113241</t>
  </si>
  <si>
    <t>4113242</t>
  </si>
  <si>
    <t xml:space="preserve">Забезпечення діяльності інших закладів у сфері соціального захисту і соціального забезпечення </t>
  </si>
  <si>
    <t>4114030</t>
  </si>
  <si>
    <t>4114060</t>
  </si>
  <si>
    <t>4114081</t>
  </si>
  <si>
    <t>4114082</t>
  </si>
  <si>
    <t>4115031</t>
  </si>
  <si>
    <t>4116030</t>
  </si>
  <si>
    <t xml:space="preserve">Надання дошкільної освіти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</si>
  <si>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</si>
  <si>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вечірніми (змінними) школами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</si>
  <si>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</si>
  <si>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</si>
  <si>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</si>
  <si>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 xml:space="preserve">Методичне забезпечення діяльності навчальних закладів </t>
  </si>
  <si>
    <t xml:space="preserve">Забезпечення діяльності інших закладів у сфері освіти </t>
  </si>
  <si>
    <t>Інші програми та заходи у сфері освіти</t>
  </si>
  <si>
    <t>Забезпечення соціальними послугами за місцем проживання громадян, які не здатні до самообслуговування у зв’ку з похилим віком, хворобоб, інвалідністю</t>
  </si>
  <si>
    <t>Утримання та забезпечення діяльності центрів соціальних служб для сім’ї, дітей та молоді</t>
  </si>
  <si>
    <t>Заходи державної політики з питань сім'ї</t>
  </si>
  <si>
    <t xml:space="preserve">Утримання клубів підлітків за місцем проживання </t>
  </si>
  <si>
    <t xml:space="preserve">Інші заходи та заклади молодіжної політики </t>
  </si>
  <si>
    <t xml:space="preserve">Надання фінансової підтримки організаціям ветеранів і осіб з інвалідністю, діяльність яких має соціальну спрямованість </t>
  </si>
  <si>
    <t xml:space="preserve">Організація та проведення громадських робіт </t>
  </si>
  <si>
    <t>Інші заходи у сфері соціального захисту і соціального забезпечення</t>
  </si>
  <si>
    <t xml:space="preserve">Забезпечення діяльності бібліотек </t>
  </si>
  <si>
    <t xml:space="preserve">Забезпечення діяльності палаців і будинків культури, клубів, центрів дозвілля та інших клубних закладів </t>
  </si>
  <si>
    <t xml:space="preserve">Забезпечення дільності інших закладів в галузі культури і мистецтва </t>
  </si>
  <si>
    <t xml:space="preserve">Інші заходи в галузі культури і мистецтва </t>
  </si>
  <si>
    <t xml:space="preserve">Утримання та навчально-тренувальна робота комунальних дитячо-юнацьких спортивних шкіл </t>
  </si>
  <si>
    <t>4116011</t>
  </si>
  <si>
    <t>4117310</t>
  </si>
  <si>
    <t>4117321</t>
  </si>
  <si>
    <t>4117322</t>
  </si>
  <si>
    <t>4117323</t>
  </si>
  <si>
    <t>4117461</t>
  </si>
  <si>
    <t>4117691</t>
  </si>
  <si>
    <t>Ексрлуатація та технічне обслуговування житлового фонду</t>
  </si>
  <si>
    <t>Організація благоустрою населених пунктів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</si>
  <si>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</si>
  <si>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</si>
  <si>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</si>
  <si>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</si>
  <si>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Утримання та розвиток автомобільних доріг та дорожньої інфраструктури за рахунок коштів місцевого бюджету</t>
  </si>
  <si>
    <t>Виконання заходів за рахунок цільових фондів</t>
  </si>
  <si>
    <t>4117363</t>
  </si>
  <si>
    <t>Виконання інвестиційних проектів в рамках здійснення заходів щодо соціально-економічного розвитку окремих територій</t>
  </si>
  <si>
    <t>4111170</t>
  </si>
  <si>
    <t>4115061</t>
  </si>
  <si>
    <t>Забезпечення діяльності інклюзивно-ресурсних центрів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</si>
  <si>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</si>
  <si>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4113111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</si>
  <si>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 та прийомних сімей</t>
  </si>
  <si>
    <t>4116015</t>
  </si>
  <si>
    <t>Забезпечення надійної та безперебійної експлуатації ліфтів</t>
  </si>
  <si>
    <t>4117693</t>
  </si>
  <si>
    <t>Інші заходи, пов'язані з економічною діяльністю</t>
  </si>
  <si>
    <t>4113221</t>
  </si>
  <si>
    <t>Первинна медична допомога населенню, що надається центрами первинної медичної (медико-санітарної) допомоги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</si>
  <si>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</si>
  <si>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4112111</t>
  </si>
  <si>
    <t>4113222</t>
  </si>
  <si>
    <t>4113223</t>
  </si>
  <si>
    <t>4113224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</si>
  <si>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</si>
  <si>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</si>
  <si>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 xml:space="preserve"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</t>
  </si>
  <si>
    <t>4116083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</si>
  <si>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</si>
  <si>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4115045</t>
  </si>
  <si>
    <t xml:space="preserve">Будівництво мультифункціональних майданчиків для занять ігровими видами спорту </t>
  </si>
  <si>
    <t>за грудень 2019 року</t>
  </si>
  <si>
    <t>Виконано на 01.01.2020</t>
  </si>
  <si>
    <t>Виконано на 01.01.2019</t>
  </si>
  <si>
    <t>% виконання до плану 2019 року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</si>
</sst>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%"/>
    <numFmt numFmtId="210" formatCode="[$-FC19]d\ mmmm\ yyyy\ &quot;г.&quot;"/>
    <numFmt numFmtId="211" formatCode="#,##0;[Red]#,##0"/>
    <numFmt numFmtId="212" formatCode="0.0"/>
    <numFmt numFmtId="213" formatCode="&quot;Так&quot;;&quot;Так&quot;;&quot;Ні&quot;"/>
    <numFmt numFmtId="214" formatCode="&quot;True&quot;;&quot;True&quot;;&quot;False&quot;"/>
    <numFmt numFmtId="215" formatCode="&quot;Увімк&quot;;&quot;Увімк&quot;;&quot;Вимк&quot;"/>
    <numFmt numFmtId="216" formatCode="[$¥€-2]\ ###,000_);[Red]\([$€-2]\ ###,000\)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204" fontId="1" fillId="0" borderId="10" xfId="0" applyNumberFormat="1" applyFont="1" applyFill="1" applyBorder="1" applyAlignment="1">
      <alignment horizontal="center" wrapText="1"/>
    </xf>
    <xf numFmtId="204" fontId="2" fillId="0" borderId="10" xfId="0" applyNumberFormat="1" applyFont="1" applyFill="1" applyBorder="1" applyAlignment="1">
      <alignment horizontal="center" wrapText="1"/>
    </xf>
    <xf numFmtId="204" fontId="1" fillId="0" borderId="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20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0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204" fontId="2" fillId="33" borderId="10" xfId="0" applyNumberFormat="1" applyFont="1" applyFill="1" applyBorder="1" applyAlignment="1">
      <alignment horizontal="center" vertical="center" wrapText="1"/>
    </xf>
    <xf numFmtId="204" fontId="1" fillId="33" borderId="10" xfId="0" applyNumberFormat="1" applyFont="1" applyFill="1" applyBorder="1" applyAlignment="1">
      <alignment horizontal="center" vertical="center" wrapText="1"/>
    </xf>
    <xf numFmtId="204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204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center" wrapText="1"/>
    </xf>
    <xf numFmtId="212" fontId="2" fillId="33" borderId="10" xfId="0" applyNumberFormat="1" applyFont="1" applyFill="1" applyBorder="1" applyAlignment="1" applyProtection="1">
      <alignment horizontal="center" vertical="center" wrapText="1"/>
      <protection/>
    </xf>
    <xf numFmtId="212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204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211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>
      <alignment horizontal="left" vertical="top" wrapText="1" indent="2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211" fontId="6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 2_zvit2011Доходи" xfId="53"/>
    <cellStyle name="Обычный_ZV1PIV98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5"/>
  <sheetViews>
    <sheetView tabSelected="1" view="pageBreakPreview" zoomScaleSheetLayoutView="100" zoomScalePageLayoutView="0" workbookViewId="0" topLeftCell="B7">
      <selection activeCell="G11" sqref="G11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4.8515625" style="0" customWidth="1"/>
    <col min="4" max="4" width="18.57421875" style="0" hidden="1" customWidth="1"/>
    <col min="5" max="5" width="15.28125" style="14" customWidth="1"/>
    <col min="6" max="6" width="16.28125" style="14" customWidth="1"/>
    <col min="7" max="7" width="16.00390625" style="14" customWidth="1"/>
    <col min="8" max="8" width="14.28125" style="7" customWidth="1"/>
    <col min="9" max="9" width="13.421875" style="9" customWidth="1"/>
  </cols>
  <sheetData>
    <row r="1" spans="2:9" ht="45" customHeight="1">
      <c r="B1" s="34" t="s">
        <v>7</v>
      </c>
      <c r="C1" s="34"/>
      <c r="D1" s="34"/>
      <c r="E1" s="34"/>
      <c r="F1" s="34"/>
      <c r="G1" s="34"/>
      <c r="H1" s="34"/>
      <c r="I1" s="34"/>
    </row>
    <row r="2" spans="2:9" ht="22.5">
      <c r="B2" s="34" t="s">
        <v>100</v>
      </c>
      <c r="C2" s="34"/>
      <c r="D2" s="34"/>
      <c r="E2" s="34"/>
      <c r="F2" s="34"/>
      <c r="G2" s="34"/>
      <c r="H2" s="34"/>
      <c r="I2" s="34"/>
    </row>
    <row r="3" spans="2:9" ht="20.25">
      <c r="B3" s="35"/>
      <c r="C3" s="35"/>
      <c r="D3" s="35"/>
      <c r="E3" s="35"/>
      <c r="F3" s="35"/>
      <c r="G3" s="35"/>
      <c r="H3" s="10"/>
      <c r="I3" s="8" t="s">
        <v>4</v>
      </c>
    </row>
    <row r="4" spans="2:11" ht="51.75" customHeight="1">
      <c r="B4" s="32" t="s">
        <v>0</v>
      </c>
      <c r="C4" s="38" t="s">
        <v>5</v>
      </c>
      <c r="D4" s="32" t="s">
        <v>6</v>
      </c>
      <c r="E4" s="37" t="s">
        <v>8</v>
      </c>
      <c r="F4" s="39" t="s">
        <v>101</v>
      </c>
      <c r="G4" s="39" t="s">
        <v>102</v>
      </c>
      <c r="H4" s="33" t="s">
        <v>103</v>
      </c>
      <c r="I4" s="33" t="s">
        <v>9</v>
      </c>
      <c r="K4" s="7"/>
    </row>
    <row r="5" spans="2:9" ht="33.75" customHeight="1">
      <c r="B5" s="32"/>
      <c r="C5" s="38"/>
      <c r="D5" s="32"/>
      <c r="E5" s="37"/>
      <c r="F5" s="39"/>
      <c r="G5" s="39"/>
      <c r="H5" s="33"/>
      <c r="I5" s="33"/>
    </row>
    <row r="6" spans="2:9" ht="18.75">
      <c r="B6" s="15" t="s">
        <v>3</v>
      </c>
      <c r="C6" s="5"/>
      <c r="D6" s="1"/>
      <c r="E6" s="18">
        <f>SUM(E7:E34)</f>
        <v>2065155.6000000003</v>
      </c>
      <c r="F6" s="18">
        <f>SUM(F7:F34)</f>
        <v>1973931.1</v>
      </c>
      <c r="G6" s="18">
        <f>SUM(G7:G34)+G35</f>
        <v>1541993.5999999999</v>
      </c>
      <c r="H6" s="31">
        <f aca="true" t="shared" si="0" ref="H6:H32">F6/E6*100</f>
        <v>95.58268151804154</v>
      </c>
      <c r="I6" s="28">
        <f aca="true" t="shared" si="1" ref="I6:I16">F6/G6*100</f>
        <v>128.0116272856126</v>
      </c>
    </row>
    <row r="7" spans="2:9" ht="37.5">
      <c r="B7" s="30" t="s">
        <v>10</v>
      </c>
      <c r="C7" s="6" t="s">
        <v>11</v>
      </c>
      <c r="D7" s="2">
        <v>62270.4</v>
      </c>
      <c r="E7" s="19">
        <v>106685.4</v>
      </c>
      <c r="F7" s="13">
        <v>104336.5</v>
      </c>
      <c r="G7" s="13">
        <v>71447.6</v>
      </c>
      <c r="H7" s="13">
        <f t="shared" si="0"/>
        <v>97.79829292480508</v>
      </c>
      <c r="I7" s="29">
        <f t="shared" si="1"/>
        <v>146.03219702271312</v>
      </c>
    </row>
    <row r="8" spans="2:9" ht="18.75">
      <c r="B8" s="17" t="s">
        <v>37</v>
      </c>
      <c r="C8" s="6" t="s">
        <v>12</v>
      </c>
      <c r="D8" s="2"/>
      <c r="E8" s="19">
        <v>693583</v>
      </c>
      <c r="F8" s="13">
        <v>654592.2</v>
      </c>
      <c r="G8" s="13">
        <v>474190.4</v>
      </c>
      <c r="H8" s="13">
        <f t="shared" si="0"/>
        <v>94.37835125716748</v>
      </c>
      <c r="I8" s="29">
        <f t="shared" si="1"/>
        <v>138.04416959938453</v>
      </c>
    </row>
    <row r="9" spans="2:9" ht="75">
      <c r="B9" s="17" t="s">
        <v>38</v>
      </c>
      <c r="C9" s="6" t="s">
        <v>13</v>
      </c>
      <c r="D9" s="2"/>
      <c r="E9" s="19">
        <v>996149.3</v>
      </c>
      <c r="F9" s="13">
        <v>965640.8</v>
      </c>
      <c r="G9" s="13">
        <v>783646.7</v>
      </c>
      <c r="H9" s="13">
        <f t="shared" si="0"/>
        <v>96.93735667936522</v>
      </c>
      <c r="I9" s="29">
        <f t="shared" si="1"/>
        <v>123.22399877393731</v>
      </c>
    </row>
    <row r="10" spans="2:9" ht="37.5">
      <c r="B10" s="17" t="s">
        <v>39</v>
      </c>
      <c r="C10" s="6" t="s">
        <v>14</v>
      </c>
      <c r="D10" s="2"/>
      <c r="E10" s="19">
        <v>2450.8</v>
      </c>
      <c r="F10" s="13">
        <v>2099.9</v>
      </c>
      <c r="G10" s="13">
        <v>1841.9</v>
      </c>
      <c r="H10" s="13">
        <f t="shared" si="0"/>
        <v>85.68222621184918</v>
      </c>
      <c r="I10" s="29">
        <f t="shared" si="1"/>
        <v>114.00727509636788</v>
      </c>
    </row>
    <row r="11" spans="2:9" ht="93.75">
      <c r="B11" s="17" t="s">
        <v>40</v>
      </c>
      <c r="C11" s="6" t="s">
        <v>15</v>
      </c>
      <c r="D11" s="2"/>
      <c r="E11" s="19">
        <v>45295.2</v>
      </c>
      <c r="F11" s="13">
        <v>39733.1</v>
      </c>
      <c r="G11" s="13">
        <v>34614.7</v>
      </c>
      <c r="H11" s="13">
        <f t="shared" si="0"/>
        <v>87.72033239725181</v>
      </c>
      <c r="I11" s="29">
        <f t="shared" si="1"/>
        <v>114.78678133856425</v>
      </c>
    </row>
    <row r="12" spans="2:9" ht="37.5">
      <c r="B12" s="30" t="s">
        <v>41</v>
      </c>
      <c r="C12" s="6" t="s">
        <v>16</v>
      </c>
      <c r="D12" s="2"/>
      <c r="E12" s="19">
        <v>47162.8</v>
      </c>
      <c r="F12" s="13">
        <v>42633.5</v>
      </c>
      <c r="G12" s="13">
        <v>38367.4</v>
      </c>
      <c r="H12" s="13">
        <f t="shared" si="0"/>
        <v>90.3964565292985</v>
      </c>
      <c r="I12" s="29">
        <f t="shared" si="1"/>
        <v>111.1190750480877</v>
      </c>
    </row>
    <row r="13" spans="2:9" ht="56.25">
      <c r="B13" s="17" t="s">
        <v>42</v>
      </c>
      <c r="C13" s="6" t="s">
        <v>17</v>
      </c>
      <c r="D13" s="2"/>
      <c r="E13" s="19">
        <v>32838.6</v>
      </c>
      <c r="F13" s="13">
        <v>32357</v>
      </c>
      <c r="G13" s="13">
        <v>28365.7</v>
      </c>
      <c r="H13" s="13">
        <f t="shared" si="0"/>
        <v>98.53343321578875</v>
      </c>
      <c r="I13" s="29">
        <f t="shared" si="1"/>
        <v>114.07086727984854</v>
      </c>
    </row>
    <row r="14" spans="2:9" ht="18.75">
      <c r="B14" s="17" t="s">
        <v>43</v>
      </c>
      <c r="C14" s="6" t="s">
        <v>18</v>
      </c>
      <c r="D14" s="2"/>
      <c r="E14" s="19">
        <v>7108.4</v>
      </c>
      <c r="F14" s="13">
        <v>6547.8</v>
      </c>
      <c r="G14" s="13">
        <v>5515.4</v>
      </c>
      <c r="H14" s="13">
        <f t="shared" si="0"/>
        <v>92.11355579314613</v>
      </c>
      <c r="I14" s="29">
        <f t="shared" si="1"/>
        <v>118.71849729847337</v>
      </c>
    </row>
    <row r="15" spans="2:9" ht="18.75">
      <c r="B15" s="17" t="s">
        <v>44</v>
      </c>
      <c r="C15" s="6" t="s">
        <v>19</v>
      </c>
      <c r="D15" s="2"/>
      <c r="E15" s="19">
        <v>20465.9</v>
      </c>
      <c r="F15" s="13">
        <v>17496.7</v>
      </c>
      <c r="G15" s="13">
        <v>15313.8</v>
      </c>
      <c r="H15" s="13">
        <f t="shared" si="0"/>
        <v>85.49196468271613</v>
      </c>
      <c r="I15" s="29">
        <f t="shared" si="1"/>
        <v>114.2544632945448</v>
      </c>
    </row>
    <row r="16" spans="2:9" ht="18.75">
      <c r="B16" s="17" t="s">
        <v>45</v>
      </c>
      <c r="C16" s="6" t="s">
        <v>20</v>
      </c>
      <c r="D16" s="2"/>
      <c r="E16" s="19">
        <v>39.8</v>
      </c>
      <c r="F16" s="13">
        <v>39.8</v>
      </c>
      <c r="G16" s="13">
        <v>54.3</v>
      </c>
      <c r="H16" s="13">
        <f t="shared" si="0"/>
        <v>100</v>
      </c>
      <c r="I16" s="29">
        <f t="shared" si="1"/>
        <v>73.29650092081032</v>
      </c>
    </row>
    <row r="17" spans="2:9" ht="18.75">
      <c r="B17" s="17" t="s">
        <v>78</v>
      </c>
      <c r="C17" s="6" t="s">
        <v>76</v>
      </c>
      <c r="D17" s="2"/>
      <c r="E17" s="19">
        <v>2882.4</v>
      </c>
      <c r="F17" s="13">
        <v>1546.7</v>
      </c>
      <c r="G17" s="13"/>
      <c r="H17" s="13">
        <f t="shared" si="0"/>
        <v>53.6601443241743</v>
      </c>
      <c r="I17" s="29"/>
    </row>
    <row r="18" spans="2:9" ht="75">
      <c r="B18" s="17" t="s">
        <v>46</v>
      </c>
      <c r="C18" s="6" t="s">
        <v>21</v>
      </c>
      <c r="D18" s="2"/>
      <c r="E18" s="19">
        <v>13349.8</v>
      </c>
      <c r="F18" s="13">
        <v>13001.2</v>
      </c>
      <c r="G18" s="13">
        <v>10769.9</v>
      </c>
      <c r="H18" s="13">
        <f t="shared" si="0"/>
        <v>97.38872492471799</v>
      </c>
      <c r="I18" s="29">
        <f aca="true" t="shared" si="2" ref="I18:I31">F18/G18*100</f>
        <v>120.71792681454797</v>
      </c>
    </row>
    <row r="19" spans="2:9" ht="37.5">
      <c r="B19" s="17" t="s">
        <v>47</v>
      </c>
      <c r="C19" s="6" t="s">
        <v>22</v>
      </c>
      <c r="D19" s="2"/>
      <c r="E19" s="19">
        <v>4585.2</v>
      </c>
      <c r="F19" s="13">
        <v>4488.3</v>
      </c>
      <c r="G19" s="13">
        <v>3038.1</v>
      </c>
      <c r="H19" s="13">
        <f t="shared" si="0"/>
        <v>97.8866788798744</v>
      </c>
      <c r="I19" s="29">
        <f t="shared" si="2"/>
        <v>147.73378098153452</v>
      </c>
    </row>
    <row r="20" spans="2:9" ht="18.75">
      <c r="B20" s="17" t="s">
        <v>48</v>
      </c>
      <c r="C20" s="6" t="s">
        <v>23</v>
      </c>
      <c r="D20" s="2"/>
      <c r="E20" s="19">
        <v>98.1</v>
      </c>
      <c r="F20" s="13">
        <v>97.8</v>
      </c>
      <c r="G20" s="13">
        <v>87.7</v>
      </c>
      <c r="H20" s="13">
        <f t="shared" si="0"/>
        <v>99.69418960244649</v>
      </c>
      <c r="I20" s="29">
        <f t="shared" si="2"/>
        <v>111.51653363740022</v>
      </c>
    </row>
    <row r="21" spans="2:9" ht="18.75">
      <c r="B21" s="17" t="s">
        <v>49</v>
      </c>
      <c r="C21" s="6" t="s">
        <v>24</v>
      </c>
      <c r="D21" s="2"/>
      <c r="E21" s="19">
        <v>7223.8</v>
      </c>
      <c r="F21" s="13">
        <v>6602.1</v>
      </c>
      <c r="G21" s="13">
        <v>5205.5</v>
      </c>
      <c r="H21" s="13">
        <f t="shared" si="0"/>
        <v>91.39372629364047</v>
      </c>
      <c r="I21" s="29">
        <f t="shared" si="2"/>
        <v>126.82931514744023</v>
      </c>
    </row>
    <row r="22" spans="2:9" ht="18.75">
      <c r="B22" s="17" t="s">
        <v>50</v>
      </c>
      <c r="C22" s="6" t="s">
        <v>25</v>
      </c>
      <c r="D22" s="2"/>
      <c r="E22" s="19">
        <v>132.6</v>
      </c>
      <c r="F22" s="13">
        <v>132.6</v>
      </c>
      <c r="G22" s="13">
        <v>1188.8</v>
      </c>
      <c r="H22" s="13">
        <f t="shared" si="0"/>
        <v>100</v>
      </c>
      <c r="I22" s="29">
        <f t="shared" si="2"/>
        <v>11.154104979811574</v>
      </c>
    </row>
    <row r="23" spans="2:9" ht="56.25">
      <c r="B23" s="17" t="s">
        <v>51</v>
      </c>
      <c r="C23" s="6" t="s">
        <v>26</v>
      </c>
      <c r="D23" s="2"/>
      <c r="E23" s="19">
        <v>370</v>
      </c>
      <c r="F23" s="13">
        <v>370</v>
      </c>
      <c r="G23" s="13">
        <v>325.5</v>
      </c>
      <c r="H23" s="13">
        <f t="shared" si="0"/>
        <v>100</v>
      </c>
      <c r="I23" s="29">
        <f t="shared" si="2"/>
        <v>113.67127496159755</v>
      </c>
    </row>
    <row r="24" spans="2:9" ht="18.75">
      <c r="B24" s="17" t="s">
        <v>52</v>
      </c>
      <c r="C24" s="6" t="s">
        <v>27</v>
      </c>
      <c r="D24" s="2"/>
      <c r="E24" s="19">
        <v>56.6</v>
      </c>
      <c r="F24" s="13">
        <v>49.8</v>
      </c>
      <c r="G24" s="13">
        <v>44</v>
      </c>
      <c r="H24" s="13">
        <f t="shared" si="0"/>
        <v>87.98586572438161</v>
      </c>
      <c r="I24" s="29">
        <f t="shared" si="2"/>
        <v>113.18181818181819</v>
      </c>
    </row>
    <row r="25" spans="2:9" ht="37.5">
      <c r="B25" s="30" t="s">
        <v>30</v>
      </c>
      <c r="C25" s="6" t="s">
        <v>28</v>
      </c>
      <c r="D25" s="2"/>
      <c r="E25" s="19">
        <v>6119.8</v>
      </c>
      <c r="F25" s="13">
        <v>5464.6</v>
      </c>
      <c r="G25" s="13">
        <v>2225.5</v>
      </c>
      <c r="H25" s="13">
        <f t="shared" si="0"/>
        <v>89.29376777018857</v>
      </c>
      <c r="I25" s="29">
        <f t="shared" si="2"/>
        <v>245.54482138845205</v>
      </c>
    </row>
    <row r="26" spans="2:9" ht="37.5">
      <c r="B26" s="17" t="s">
        <v>53</v>
      </c>
      <c r="C26" s="6" t="s">
        <v>29</v>
      </c>
      <c r="D26" s="2"/>
      <c r="E26" s="19">
        <v>3795.3</v>
      </c>
      <c r="F26" s="13">
        <v>3610</v>
      </c>
      <c r="G26" s="13">
        <v>2899.6</v>
      </c>
      <c r="H26" s="13">
        <f t="shared" si="0"/>
        <v>95.11764550891893</v>
      </c>
      <c r="I26" s="29">
        <f t="shared" si="2"/>
        <v>124.49993102496897</v>
      </c>
    </row>
    <row r="27" spans="2:9" ht="18.75">
      <c r="B27" s="17" t="s">
        <v>54</v>
      </c>
      <c r="C27" s="6" t="s">
        <v>31</v>
      </c>
      <c r="D27" s="2"/>
      <c r="E27" s="19">
        <v>20208.4</v>
      </c>
      <c r="F27" s="13">
        <v>19901.4</v>
      </c>
      <c r="G27" s="13">
        <v>15540.2</v>
      </c>
      <c r="H27" s="13">
        <f t="shared" si="0"/>
        <v>98.48082975396369</v>
      </c>
      <c r="I27" s="29">
        <f t="shared" si="2"/>
        <v>128.06398888045197</v>
      </c>
    </row>
    <row r="28" spans="2:9" ht="37.5">
      <c r="B28" s="17" t="s">
        <v>55</v>
      </c>
      <c r="C28" s="6" t="s">
        <v>32</v>
      </c>
      <c r="D28" s="2"/>
      <c r="E28" s="19">
        <v>6656.4</v>
      </c>
      <c r="F28" s="13">
        <v>6067.7</v>
      </c>
      <c r="G28" s="13">
        <v>5138.1</v>
      </c>
      <c r="H28" s="13">
        <f t="shared" si="0"/>
        <v>91.15588005528514</v>
      </c>
      <c r="I28" s="29">
        <f t="shared" si="2"/>
        <v>118.09229092466084</v>
      </c>
    </row>
    <row r="29" spans="2:9" ht="37.5">
      <c r="B29" s="17" t="s">
        <v>56</v>
      </c>
      <c r="C29" s="6" t="s">
        <v>33</v>
      </c>
      <c r="D29" s="2"/>
      <c r="E29" s="19">
        <v>1863.6</v>
      </c>
      <c r="F29" s="13">
        <v>1709.7</v>
      </c>
      <c r="G29" s="13">
        <v>1490</v>
      </c>
      <c r="H29" s="13">
        <f t="shared" si="0"/>
        <v>91.74179008370896</v>
      </c>
      <c r="I29" s="29">
        <f t="shared" si="2"/>
        <v>114.74496644295303</v>
      </c>
    </row>
    <row r="30" spans="2:9" ht="18.75">
      <c r="B30" s="17" t="s">
        <v>57</v>
      </c>
      <c r="C30" s="6" t="s">
        <v>34</v>
      </c>
      <c r="D30" s="2"/>
      <c r="E30" s="19">
        <v>1144</v>
      </c>
      <c r="F30" s="13">
        <v>1138.8</v>
      </c>
      <c r="G30" s="13">
        <v>850.3</v>
      </c>
      <c r="H30" s="13">
        <f t="shared" si="0"/>
        <v>99.54545454545453</v>
      </c>
      <c r="I30" s="29">
        <f t="shared" si="2"/>
        <v>133.92920145830885</v>
      </c>
    </row>
    <row r="31" spans="2:9" ht="56.25">
      <c r="B31" s="17" t="s">
        <v>79</v>
      </c>
      <c r="C31" s="6" t="s">
        <v>77</v>
      </c>
      <c r="D31" s="2"/>
      <c r="E31" s="19">
        <v>110</v>
      </c>
      <c r="F31" s="13">
        <v>109.8</v>
      </c>
      <c r="G31" s="13">
        <v>99.3</v>
      </c>
      <c r="H31" s="13">
        <f t="shared" si="0"/>
        <v>99.81818181818181</v>
      </c>
      <c r="I31" s="29">
        <f t="shared" si="2"/>
        <v>110.5740181268882</v>
      </c>
    </row>
    <row r="32" spans="2:9" ht="37.5">
      <c r="B32" s="17" t="s">
        <v>58</v>
      </c>
      <c r="C32" s="6" t="s">
        <v>35</v>
      </c>
      <c r="D32" s="2"/>
      <c r="E32" s="19">
        <v>4058</v>
      </c>
      <c r="F32" s="13">
        <v>3440.9</v>
      </c>
      <c r="G32" s="13">
        <v>2426.7</v>
      </c>
      <c r="H32" s="13">
        <f t="shared" si="0"/>
        <v>84.79300147856087</v>
      </c>
      <c r="I32" s="29">
        <f>F32/G32*100</f>
        <v>141.79338195903904</v>
      </c>
    </row>
    <row r="33" spans="2:9" ht="37.5">
      <c r="B33" s="16" t="s">
        <v>66</v>
      </c>
      <c r="C33" s="24" t="s">
        <v>59</v>
      </c>
      <c r="D33" s="2"/>
      <c r="E33" s="19"/>
      <c r="F33" s="13"/>
      <c r="G33" s="13">
        <v>499.9</v>
      </c>
      <c r="H33" s="13"/>
      <c r="I33" s="29"/>
    </row>
    <row r="34" spans="2:9" ht="18.75">
      <c r="B34" s="17" t="s">
        <v>67</v>
      </c>
      <c r="C34" s="6" t="s">
        <v>36</v>
      </c>
      <c r="D34" s="2"/>
      <c r="E34" s="19">
        <v>40722.4</v>
      </c>
      <c r="F34" s="13">
        <v>40722.4</v>
      </c>
      <c r="G34" s="13">
        <v>36791.5</v>
      </c>
      <c r="H34" s="13">
        <f>F34/E34*100</f>
        <v>100</v>
      </c>
      <c r="I34" s="29">
        <f>F34/G34*100</f>
        <v>110.68426131035703</v>
      </c>
    </row>
    <row r="35" spans="2:9" ht="18.75">
      <c r="B35" s="17" t="s">
        <v>85</v>
      </c>
      <c r="C35" s="6" t="s">
        <v>84</v>
      </c>
      <c r="D35" s="2"/>
      <c r="E35" s="19"/>
      <c r="F35" s="13"/>
      <c r="G35" s="13">
        <v>15.1</v>
      </c>
      <c r="H35" s="13"/>
      <c r="I35" s="29"/>
    </row>
    <row r="36" spans="2:10" ht="18.75">
      <c r="B36" s="15" t="s">
        <v>1</v>
      </c>
      <c r="C36" s="5"/>
      <c r="D36" s="3"/>
      <c r="E36" s="18">
        <f>SUM(E37:E67)</f>
        <v>456103.6</v>
      </c>
      <c r="F36" s="18">
        <f>SUM(F37:F67)</f>
        <v>403644.6</v>
      </c>
      <c r="G36" s="18">
        <f>SUM(G37:G67)</f>
        <v>290284.60000000003</v>
      </c>
      <c r="H36" s="31">
        <f aca="true" t="shared" si="3" ref="H36:H41">F36/E36*100</f>
        <v>88.49844640559732</v>
      </c>
      <c r="I36" s="28">
        <f>F36/G36*100</f>
        <v>139.0513310041249</v>
      </c>
      <c r="J36" s="11"/>
    </row>
    <row r="37" spans="2:10" ht="37.5">
      <c r="B37" s="30" t="s">
        <v>10</v>
      </c>
      <c r="C37" s="24" t="s">
        <v>11</v>
      </c>
      <c r="D37" s="25">
        <v>2003.3</v>
      </c>
      <c r="E37" s="19">
        <v>2695.9</v>
      </c>
      <c r="F37" s="13">
        <v>2690.5</v>
      </c>
      <c r="G37" s="13">
        <v>1472.8</v>
      </c>
      <c r="H37" s="13">
        <f t="shared" si="3"/>
        <v>99.79969583441523</v>
      </c>
      <c r="I37" s="28"/>
      <c r="J37" s="11"/>
    </row>
    <row r="38" spans="2:10" ht="18.75">
      <c r="B38" s="17" t="s">
        <v>37</v>
      </c>
      <c r="C38" s="24" t="s">
        <v>12</v>
      </c>
      <c r="D38" s="25"/>
      <c r="E38" s="19">
        <v>28157</v>
      </c>
      <c r="F38" s="13">
        <v>27840.9</v>
      </c>
      <c r="G38" s="13">
        <v>42467.4</v>
      </c>
      <c r="H38" s="13">
        <f t="shared" si="3"/>
        <v>98.87736619668289</v>
      </c>
      <c r="I38" s="29">
        <f>F38/G38*100</f>
        <v>65.55828706254681</v>
      </c>
      <c r="J38" s="11"/>
    </row>
    <row r="39" spans="2:10" ht="75">
      <c r="B39" s="17" t="s">
        <v>38</v>
      </c>
      <c r="C39" s="24" t="s">
        <v>13</v>
      </c>
      <c r="D39" s="25"/>
      <c r="E39" s="19">
        <v>67640.6</v>
      </c>
      <c r="F39" s="13">
        <v>54196.3</v>
      </c>
      <c r="G39" s="13">
        <v>65239.5</v>
      </c>
      <c r="H39" s="13">
        <f t="shared" si="3"/>
        <v>80.12391965772036</v>
      </c>
      <c r="I39" s="29">
        <f>F39/G39*100</f>
        <v>83.07283164340622</v>
      </c>
      <c r="J39" s="11"/>
    </row>
    <row r="40" spans="2:10" ht="93.75">
      <c r="B40" s="17" t="s">
        <v>40</v>
      </c>
      <c r="C40" s="24" t="s">
        <v>15</v>
      </c>
      <c r="D40" s="25"/>
      <c r="E40" s="19">
        <v>1407.3</v>
      </c>
      <c r="F40" s="13">
        <v>1187.1</v>
      </c>
      <c r="G40" s="13">
        <v>3567.2</v>
      </c>
      <c r="H40" s="13">
        <f t="shared" si="3"/>
        <v>84.35301641441056</v>
      </c>
      <c r="I40" s="29">
        <f>F40/G40*100</f>
        <v>33.27820139044629</v>
      </c>
      <c r="J40" s="11"/>
    </row>
    <row r="41" spans="2:10" ht="37.5">
      <c r="B41" s="30" t="s">
        <v>41</v>
      </c>
      <c r="C41" s="24" t="s">
        <v>16</v>
      </c>
      <c r="D41" s="25"/>
      <c r="E41" s="19">
        <v>95.7</v>
      </c>
      <c r="F41" s="13">
        <v>91.7</v>
      </c>
      <c r="G41" s="13">
        <v>2617</v>
      </c>
      <c r="H41" s="13">
        <f t="shared" si="3"/>
        <v>95.82027168234065</v>
      </c>
      <c r="I41" s="29">
        <f>F41/G41*100</f>
        <v>3.504012227741689</v>
      </c>
      <c r="J41" s="11"/>
    </row>
    <row r="42" spans="2:10" ht="18.75">
      <c r="B42" s="17" t="s">
        <v>44</v>
      </c>
      <c r="C42" s="6" t="s">
        <v>19</v>
      </c>
      <c r="D42" s="25"/>
      <c r="E42" s="19"/>
      <c r="F42" s="13"/>
      <c r="G42" s="13">
        <v>2019.2</v>
      </c>
      <c r="H42" s="13"/>
      <c r="I42" s="29"/>
      <c r="J42" s="11"/>
    </row>
    <row r="43" spans="2:10" ht="18.75">
      <c r="B43" s="17" t="s">
        <v>78</v>
      </c>
      <c r="C43" s="24" t="s">
        <v>76</v>
      </c>
      <c r="D43" s="25"/>
      <c r="E43" s="19">
        <v>2674.6</v>
      </c>
      <c r="F43" s="13">
        <v>2405</v>
      </c>
      <c r="G43" s="13"/>
      <c r="H43" s="13">
        <f>F43/E43*100</f>
        <v>89.91998803559412</v>
      </c>
      <c r="I43" s="29"/>
      <c r="J43" s="11"/>
    </row>
    <row r="44" spans="2:10" ht="56.25">
      <c r="B44" s="17" t="s">
        <v>87</v>
      </c>
      <c r="C44" s="24" t="s">
        <v>89</v>
      </c>
      <c r="D44" s="25"/>
      <c r="E44" s="19"/>
      <c r="F44" s="13"/>
      <c r="G44" s="13">
        <v>147.7</v>
      </c>
      <c r="H44" s="13"/>
      <c r="I44" s="29"/>
      <c r="J44" s="11"/>
    </row>
    <row r="45" spans="2:10" ht="75">
      <c r="B45" s="17" t="s">
        <v>46</v>
      </c>
      <c r="C45" s="24" t="s">
        <v>21</v>
      </c>
      <c r="D45" s="25"/>
      <c r="E45" s="19">
        <v>17.4</v>
      </c>
      <c r="F45" s="13">
        <v>16.8</v>
      </c>
      <c r="G45" s="13"/>
      <c r="H45" s="13">
        <f aca="true" t="shared" si="4" ref="H45:H55">F45/E45*100</f>
        <v>96.55172413793105</v>
      </c>
      <c r="I45" s="29"/>
      <c r="J45" s="11"/>
    </row>
    <row r="46" spans="2:10" ht="75">
      <c r="B46" s="17" t="s">
        <v>81</v>
      </c>
      <c r="C46" s="24" t="s">
        <v>80</v>
      </c>
      <c r="D46" s="25"/>
      <c r="E46" s="19">
        <v>175</v>
      </c>
      <c r="F46" s="13">
        <v>171.5</v>
      </c>
      <c r="G46" s="13">
        <v>671.4</v>
      </c>
      <c r="H46" s="13">
        <f t="shared" si="4"/>
        <v>98</v>
      </c>
      <c r="I46" s="29">
        <f aca="true" t="shared" si="5" ref="I46:I67">F46/G46*100</f>
        <v>25.54364015490021</v>
      </c>
      <c r="J46" s="11"/>
    </row>
    <row r="47" spans="2:10" ht="18.75">
      <c r="B47" s="17" t="s">
        <v>49</v>
      </c>
      <c r="C47" s="24" t="s">
        <v>24</v>
      </c>
      <c r="D47" s="25"/>
      <c r="E47" s="19">
        <v>797.3</v>
      </c>
      <c r="F47" s="13">
        <v>796.9</v>
      </c>
      <c r="G47" s="13"/>
      <c r="H47" s="13">
        <f t="shared" si="4"/>
        <v>99.94983067854008</v>
      </c>
      <c r="I47" s="29"/>
      <c r="J47" s="11"/>
    </row>
    <row r="48" spans="2:10" ht="281.25">
      <c r="B48" s="17" t="s">
        <v>88</v>
      </c>
      <c r="C48" s="24" t="s">
        <v>86</v>
      </c>
      <c r="D48" s="25"/>
      <c r="E48" s="19">
        <v>4941.9</v>
      </c>
      <c r="F48" s="13">
        <v>4941.9</v>
      </c>
      <c r="G48" s="13">
        <v>8314.8</v>
      </c>
      <c r="H48" s="13">
        <f t="shared" si="4"/>
        <v>100</v>
      </c>
      <c r="I48" s="29">
        <f t="shared" si="5"/>
        <v>59.434983403088474</v>
      </c>
      <c r="J48" s="11"/>
    </row>
    <row r="49" spans="2:10" ht="356.25">
      <c r="B49" s="17" t="s">
        <v>93</v>
      </c>
      <c r="C49" s="24" t="s">
        <v>90</v>
      </c>
      <c r="D49" s="25"/>
      <c r="E49" s="19">
        <v>3272.8</v>
      </c>
      <c r="F49" s="13">
        <v>3272.8</v>
      </c>
      <c r="G49" s="13"/>
      <c r="H49" s="13">
        <f t="shared" si="4"/>
        <v>100</v>
      </c>
      <c r="I49" s="29"/>
      <c r="J49" s="11"/>
    </row>
    <row r="50" spans="2:10" ht="243.75">
      <c r="B50" s="17" t="s">
        <v>94</v>
      </c>
      <c r="C50" s="24" t="s">
        <v>91</v>
      </c>
      <c r="D50" s="25"/>
      <c r="E50" s="19">
        <v>8457.1</v>
      </c>
      <c r="F50" s="13">
        <v>8457.1</v>
      </c>
      <c r="G50" s="13">
        <v>9214</v>
      </c>
      <c r="H50" s="13">
        <f t="shared" si="4"/>
        <v>100</v>
      </c>
      <c r="I50" s="29">
        <f t="shared" si="5"/>
        <v>91.78532667679619</v>
      </c>
      <c r="J50" s="11"/>
    </row>
    <row r="51" spans="2:10" ht="206.25">
      <c r="B51" s="17" t="s">
        <v>95</v>
      </c>
      <c r="C51" s="24" t="s">
        <v>92</v>
      </c>
      <c r="D51" s="25"/>
      <c r="E51" s="19">
        <v>2088.4</v>
      </c>
      <c r="F51" s="13">
        <v>2088.4</v>
      </c>
      <c r="G51" s="13"/>
      <c r="H51" s="13">
        <f t="shared" si="4"/>
        <v>100</v>
      </c>
      <c r="I51" s="29"/>
      <c r="J51" s="11"/>
    </row>
    <row r="52" spans="2:10" ht="37.5">
      <c r="B52" s="30" t="s">
        <v>30</v>
      </c>
      <c r="C52" s="24" t="s">
        <v>28</v>
      </c>
      <c r="D52" s="25"/>
      <c r="E52" s="19">
        <v>2155</v>
      </c>
      <c r="F52" s="13">
        <v>2155</v>
      </c>
      <c r="G52" s="13"/>
      <c r="H52" s="13">
        <f t="shared" si="4"/>
        <v>100</v>
      </c>
      <c r="I52" s="29"/>
      <c r="J52" s="11"/>
    </row>
    <row r="53" spans="2:10" ht="18.75">
      <c r="B53" s="17" t="s">
        <v>54</v>
      </c>
      <c r="C53" s="24" t="s">
        <v>31</v>
      </c>
      <c r="D53" s="25"/>
      <c r="E53" s="19">
        <v>1929.9</v>
      </c>
      <c r="F53" s="13">
        <v>1919</v>
      </c>
      <c r="G53" s="13">
        <v>3571.6</v>
      </c>
      <c r="H53" s="13">
        <f t="shared" si="4"/>
        <v>99.43520389657495</v>
      </c>
      <c r="I53" s="29">
        <f t="shared" si="5"/>
        <v>53.72942098779259</v>
      </c>
      <c r="J53" s="11"/>
    </row>
    <row r="54" spans="2:10" ht="37.5">
      <c r="B54" s="17" t="s">
        <v>55</v>
      </c>
      <c r="C54" s="24" t="s">
        <v>32</v>
      </c>
      <c r="D54" s="25">
        <v>48685.2</v>
      </c>
      <c r="E54" s="19">
        <v>176.5</v>
      </c>
      <c r="F54" s="13">
        <v>173.4</v>
      </c>
      <c r="G54" s="13">
        <v>1687.6</v>
      </c>
      <c r="H54" s="13">
        <f t="shared" si="4"/>
        <v>98.24362606232296</v>
      </c>
      <c r="I54" s="29">
        <f t="shared" si="5"/>
        <v>10.274946669826974</v>
      </c>
      <c r="J54" s="11"/>
    </row>
    <row r="55" spans="2:10" ht="37.5">
      <c r="B55" s="17" t="s">
        <v>58</v>
      </c>
      <c r="C55" s="24" t="s">
        <v>35</v>
      </c>
      <c r="D55" s="25">
        <v>9100</v>
      </c>
      <c r="E55" s="19">
        <v>180</v>
      </c>
      <c r="F55" s="13">
        <v>168.9</v>
      </c>
      <c r="G55" s="13"/>
      <c r="H55" s="13">
        <f t="shared" si="4"/>
        <v>93.83333333333333</v>
      </c>
      <c r="I55" s="29"/>
      <c r="J55" s="11"/>
    </row>
    <row r="56" spans="2:10" ht="37.5">
      <c r="B56" s="17" t="s">
        <v>99</v>
      </c>
      <c r="C56" s="24" t="s">
        <v>98</v>
      </c>
      <c r="D56" s="25"/>
      <c r="E56" s="19">
        <v>2626.7</v>
      </c>
      <c r="F56" s="13"/>
      <c r="G56" s="13"/>
      <c r="H56" s="13"/>
      <c r="I56" s="29"/>
      <c r="J56" s="11"/>
    </row>
    <row r="57" spans="2:10" ht="37.5">
      <c r="B57" s="16" t="s">
        <v>66</v>
      </c>
      <c r="C57" s="24" t="s">
        <v>59</v>
      </c>
      <c r="D57" s="25">
        <v>611.4</v>
      </c>
      <c r="E57" s="19">
        <v>139647.8</v>
      </c>
      <c r="F57" s="13">
        <v>135296.3</v>
      </c>
      <c r="G57" s="13">
        <v>92770.5</v>
      </c>
      <c r="H57" s="13">
        <f aca="true" t="shared" si="6" ref="H57:H68">F57/E57*100</f>
        <v>96.88394661426818</v>
      </c>
      <c r="I57" s="29">
        <f t="shared" si="5"/>
        <v>145.83978743242733</v>
      </c>
      <c r="J57" s="11"/>
    </row>
    <row r="58" spans="2:10" ht="37.5">
      <c r="B58" s="16" t="s">
        <v>83</v>
      </c>
      <c r="C58" s="24" t="s">
        <v>82</v>
      </c>
      <c r="D58" s="25"/>
      <c r="E58" s="19">
        <v>534</v>
      </c>
      <c r="F58" s="13">
        <v>526.7</v>
      </c>
      <c r="G58" s="13">
        <v>1305.6</v>
      </c>
      <c r="H58" s="13">
        <f t="shared" si="6"/>
        <v>98.63295880149813</v>
      </c>
      <c r="I58" s="29">
        <f t="shared" si="5"/>
        <v>40.34160539215687</v>
      </c>
      <c r="J58" s="11"/>
    </row>
    <row r="59" spans="2:10" ht="18.75">
      <c r="B59" s="17" t="s">
        <v>67</v>
      </c>
      <c r="C59" s="24" t="s">
        <v>36</v>
      </c>
      <c r="D59" s="25">
        <v>33515.1</v>
      </c>
      <c r="E59" s="19">
        <v>2537.5</v>
      </c>
      <c r="F59" s="13">
        <v>2490.5</v>
      </c>
      <c r="G59" s="13">
        <v>609.2</v>
      </c>
      <c r="H59" s="13">
        <f t="shared" si="6"/>
        <v>98.14778325123153</v>
      </c>
      <c r="I59" s="29">
        <f t="shared" si="5"/>
        <v>408.8148391332895</v>
      </c>
      <c r="J59" s="11"/>
    </row>
    <row r="60" spans="2:10" ht="75">
      <c r="B60" s="17" t="s">
        <v>97</v>
      </c>
      <c r="C60" s="24" t="s">
        <v>96</v>
      </c>
      <c r="D60" s="25"/>
      <c r="E60" s="19">
        <v>4750.2</v>
      </c>
      <c r="F60" s="13">
        <v>4507.8</v>
      </c>
      <c r="G60" s="13"/>
      <c r="H60" s="13">
        <f t="shared" si="6"/>
        <v>94.89705696602249</v>
      </c>
      <c r="I60" s="29"/>
      <c r="J60" s="11"/>
    </row>
    <row r="61" spans="2:10" ht="37.5">
      <c r="B61" s="16" t="s">
        <v>68</v>
      </c>
      <c r="C61" s="24" t="s">
        <v>60</v>
      </c>
      <c r="D61" s="25">
        <v>3481.2</v>
      </c>
      <c r="E61" s="19">
        <v>31077.5</v>
      </c>
      <c r="F61" s="13">
        <v>10909.6</v>
      </c>
      <c r="G61" s="13">
        <v>1100</v>
      </c>
      <c r="H61" s="13">
        <f t="shared" si="6"/>
        <v>35.10449682245998</v>
      </c>
      <c r="I61" s="29"/>
      <c r="J61" s="11"/>
    </row>
    <row r="62" spans="2:10" ht="18.75">
      <c r="B62" s="17" t="s">
        <v>69</v>
      </c>
      <c r="C62" s="24" t="s">
        <v>61</v>
      </c>
      <c r="D62" s="25"/>
      <c r="E62" s="19">
        <v>56830.1</v>
      </c>
      <c r="F62" s="13">
        <v>56345.8</v>
      </c>
      <c r="G62" s="13">
        <v>4219.2</v>
      </c>
      <c r="H62" s="13">
        <f t="shared" si="6"/>
        <v>99.147810755216</v>
      </c>
      <c r="I62" s="29">
        <f t="shared" si="5"/>
        <v>1335.4616989002657</v>
      </c>
      <c r="J62" s="11"/>
    </row>
    <row r="63" spans="2:10" ht="18.75">
      <c r="B63" s="17" t="s">
        <v>70</v>
      </c>
      <c r="C63" s="24" t="s">
        <v>62</v>
      </c>
      <c r="D63" s="25"/>
      <c r="E63" s="19">
        <v>29261</v>
      </c>
      <c r="F63" s="13">
        <v>20980.4</v>
      </c>
      <c r="G63" s="13"/>
      <c r="H63" s="13">
        <f t="shared" si="6"/>
        <v>71.70089880728615</v>
      </c>
      <c r="I63" s="29"/>
      <c r="J63" s="11"/>
    </row>
    <row r="64" spans="2:10" ht="18.75">
      <c r="B64" s="17" t="s">
        <v>71</v>
      </c>
      <c r="C64" s="24" t="s">
        <v>63</v>
      </c>
      <c r="D64" s="25"/>
      <c r="E64" s="19">
        <v>3807</v>
      </c>
      <c r="F64" s="13">
        <v>3792.8</v>
      </c>
      <c r="G64" s="13"/>
      <c r="H64" s="13">
        <f t="shared" si="6"/>
        <v>99.62700288941424</v>
      </c>
      <c r="I64" s="29"/>
      <c r="J64" s="11"/>
    </row>
    <row r="65" spans="2:10" ht="56.25">
      <c r="B65" s="17" t="s">
        <v>75</v>
      </c>
      <c r="C65" s="24" t="s">
        <v>74</v>
      </c>
      <c r="D65" s="25"/>
      <c r="E65" s="19">
        <v>44290.4</v>
      </c>
      <c r="F65" s="13">
        <v>42343.9</v>
      </c>
      <c r="G65" s="13">
        <v>43690.4</v>
      </c>
      <c r="H65" s="13">
        <f t="shared" si="6"/>
        <v>95.60514242364033</v>
      </c>
      <c r="I65" s="29">
        <f t="shared" si="5"/>
        <v>96.91808726859905</v>
      </c>
      <c r="J65" s="11"/>
    </row>
    <row r="66" spans="2:10" ht="44.25" customHeight="1">
      <c r="B66" s="17" t="s">
        <v>72</v>
      </c>
      <c r="C66" s="24" t="s">
        <v>64</v>
      </c>
      <c r="D66" s="25">
        <v>57000</v>
      </c>
      <c r="E66" s="19">
        <v>236</v>
      </c>
      <c r="F66" s="13">
        <v>235.5</v>
      </c>
      <c r="G66" s="13"/>
      <c r="H66" s="13">
        <f t="shared" si="6"/>
        <v>99.78813559322035</v>
      </c>
      <c r="I66" s="29"/>
      <c r="J66" s="11"/>
    </row>
    <row r="67" spans="2:10" ht="18.75">
      <c r="B67" s="17" t="s">
        <v>73</v>
      </c>
      <c r="C67" s="24" t="s">
        <v>65</v>
      </c>
      <c r="D67" s="25">
        <v>3186</v>
      </c>
      <c r="E67" s="19">
        <v>13643</v>
      </c>
      <c r="F67" s="13">
        <v>13642.1</v>
      </c>
      <c r="G67" s="13">
        <v>5599.5</v>
      </c>
      <c r="H67" s="13">
        <f t="shared" si="6"/>
        <v>99.99340321043759</v>
      </c>
      <c r="I67" s="29">
        <f t="shared" si="5"/>
        <v>243.63068131083133</v>
      </c>
      <c r="J67" s="11"/>
    </row>
    <row r="68" spans="2:10" ht="18.75" customHeight="1">
      <c r="B68" s="15" t="s">
        <v>2</v>
      </c>
      <c r="C68" s="26"/>
      <c r="D68" s="27" t="e">
        <f>#REF!+#REF!</f>
        <v>#REF!</v>
      </c>
      <c r="E68" s="18">
        <f>E6+E36</f>
        <v>2521259.2</v>
      </c>
      <c r="F68" s="18">
        <f>F6+F36</f>
        <v>2377575.7</v>
      </c>
      <c r="G68" s="18">
        <f>G6+G36</f>
        <v>1832278.2</v>
      </c>
      <c r="H68" s="31">
        <f t="shared" si="6"/>
        <v>94.30112143963619</v>
      </c>
      <c r="I68" s="28">
        <f>F68/G68*100</f>
        <v>129.76062805309806</v>
      </c>
      <c r="J68" s="11"/>
    </row>
    <row r="69" spans="2:10" ht="18.75" customHeight="1">
      <c r="B69" s="4"/>
      <c r="C69" s="4"/>
      <c r="D69" s="4"/>
      <c r="E69" s="20"/>
      <c r="F69" s="20"/>
      <c r="G69" s="21"/>
      <c r="H69" s="21"/>
      <c r="I69" s="21"/>
      <c r="J69" s="11"/>
    </row>
    <row r="70" spans="5:9" ht="12.75">
      <c r="E70" s="21"/>
      <c r="F70" s="21"/>
      <c r="G70" s="21"/>
      <c r="H70" s="22"/>
      <c r="I70" s="23"/>
    </row>
    <row r="71" ht="12.75">
      <c r="I71" s="12"/>
    </row>
    <row r="72" ht="12.75">
      <c r="I72" s="12"/>
    </row>
    <row r="73" ht="12.75">
      <c r="I73" s="12"/>
    </row>
    <row r="74" spans="2:9" ht="12.75" customHeight="1">
      <c r="B74" s="36"/>
      <c r="C74" s="36"/>
      <c r="D74" s="36"/>
      <c r="E74" s="36"/>
      <c r="I74" s="12"/>
    </row>
    <row r="75" ht="12.75" customHeight="1">
      <c r="I75" s="12"/>
    </row>
  </sheetData>
  <sheetProtection/>
  <mergeCells count="12">
    <mergeCell ref="F4:F5"/>
    <mergeCell ref="G4:G5"/>
    <mergeCell ref="I4:I5"/>
    <mergeCell ref="B74:E74"/>
    <mergeCell ref="H4:H5"/>
    <mergeCell ref="B1:I1"/>
    <mergeCell ref="B2:I2"/>
    <mergeCell ref="B3:G3"/>
    <mergeCell ref="B4:B5"/>
    <mergeCell ref="C4:C5"/>
    <mergeCell ref="D4:D5"/>
    <mergeCell ref="E4:E5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Гаєвська Ірина Іванівна</cp:lastModifiedBy>
  <cp:lastPrinted>2019-02-18T13:10:52Z</cp:lastPrinted>
  <dcterms:created xsi:type="dcterms:W3CDTF">1996-10-08T23:32:33Z</dcterms:created>
  <dcterms:modified xsi:type="dcterms:W3CDTF">2020-01-02T10:59:16Z</dcterms:modified>
  <cp:category/>
  <cp:version/>
  <cp:contentType/>
  <cp:contentStatus/>
</cp:coreProperties>
</file>